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8_{C974BD4C-B9F0-4A1A-9242-F1C9EDE09796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List'!$A$1:$W$198</definedName>
    <definedName name="Z_2C9EB3EB_89F2_4952_AC77_2058030029E4_.wvu.PrintArea" localSheetId="1" hidden="1">'Player List'!$A$2:$W$198</definedName>
  </definedNames>
  <calcPr calcId="191029"/>
</workbook>
</file>

<file path=xl/calcChain.xml><?xml version="1.0" encoding="utf-8"?>
<calcChain xmlns="http://schemas.openxmlformats.org/spreadsheetml/2006/main">
  <c r="M11" i="1" l="1"/>
  <c r="J16" i="1"/>
  <c r="M14" i="1"/>
  <c r="L14" i="1"/>
  <c r="K14" i="1"/>
  <c r="J14" i="1"/>
  <c r="M13" i="1"/>
  <c r="L13" i="1"/>
  <c r="K13" i="1"/>
  <c r="J13" i="1"/>
  <c r="M12" i="1"/>
  <c r="L12" i="1"/>
  <c r="K12" i="1"/>
  <c r="J12" i="1"/>
  <c r="L11" i="1"/>
  <c r="K11" i="1"/>
  <c r="J11" i="1"/>
  <c r="I8" i="1"/>
  <c r="A25" i="1" s="1"/>
  <c r="B26" i="1" a="1"/>
  <c r="B26" i="1" s="1"/>
  <c r="A26" i="1"/>
  <c r="G3" i="1"/>
  <c r="G2" i="1"/>
  <c r="B24" i="1"/>
  <c r="D16" i="1"/>
  <c r="C18" i="1"/>
  <c r="C20" i="1"/>
  <c r="C22" i="1"/>
  <c r="D13" i="1"/>
  <c r="D11" i="1"/>
  <c r="E24" i="1"/>
  <c r="C16" i="1"/>
  <c r="B18" i="1"/>
  <c r="B20" i="1"/>
  <c r="B22" i="1"/>
  <c r="E13" i="1"/>
  <c r="E11" i="1"/>
  <c r="E9" i="1"/>
  <c r="C10" i="1"/>
  <c r="B9" i="1"/>
  <c r="B15" i="1"/>
  <c r="E17" i="1"/>
  <c r="E19" i="1"/>
  <c r="E21" i="1"/>
  <c r="C14" i="1"/>
  <c r="D12" i="1"/>
  <c r="B10" i="1"/>
  <c r="B8" i="1"/>
  <c r="B13" i="1"/>
  <c r="E15" i="1"/>
  <c r="D17" i="1"/>
  <c r="D19" i="1"/>
  <c r="D21" i="1"/>
  <c r="B14" i="1"/>
  <c r="C12" i="1"/>
  <c r="E10" i="1"/>
  <c r="C8" i="1"/>
  <c r="C9" i="1"/>
  <c r="D15" i="1"/>
  <c r="C17" i="1"/>
  <c r="C19" i="1"/>
  <c r="C21" i="1"/>
  <c r="D14" i="1"/>
  <c r="B12" i="1"/>
  <c r="D10" i="1"/>
  <c r="D8" i="1"/>
  <c r="E8" i="1"/>
  <c r="C15" i="1"/>
  <c r="B17" i="1"/>
  <c r="B19" i="1"/>
  <c r="B21" i="1"/>
  <c r="E14" i="1"/>
  <c r="E12" i="1"/>
  <c r="D22" i="1"/>
  <c r="D24" i="1"/>
  <c r="B16" i="1"/>
  <c r="E18" i="1"/>
  <c r="E20" i="1"/>
  <c r="E22" i="1"/>
  <c r="C13" i="1"/>
  <c r="C11" i="1"/>
  <c r="D9" i="1"/>
  <c r="D20" i="1"/>
  <c r="C24" i="1"/>
  <c r="E16" i="1"/>
  <c r="D18" i="1"/>
  <c r="B11" i="1"/>
  <c r="E25" i="1" l="1"/>
  <c r="E26" i="1" s="1"/>
  <c r="G6" i="1" s="1"/>
  <c r="D26" i="1" a="1"/>
  <c r="D26" i="1" s="1"/>
  <c r="G5" i="1" s="1"/>
  <c r="I13" i="1"/>
  <c r="I12" i="1"/>
  <c r="I14" i="1"/>
  <c r="I11" i="1"/>
  <c r="I9" i="1" l="1"/>
  <c r="C26" i="1"/>
  <c r="G1" i="1" l="1"/>
  <c r="G4" i="1"/>
</calcChain>
</file>

<file path=xl/sharedStrings.xml><?xml version="1.0" encoding="utf-8"?>
<sst xmlns="http://schemas.openxmlformats.org/spreadsheetml/2006/main" count="2174" uniqueCount="586">
  <si>
    <t>FW</t>
  </si>
  <si>
    <t>CRY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</si>
  <si>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</si>
  <si>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</si>
  <si>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</si>
  <si>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</si>
  <si>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</si>
  <si>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</si>
  <si>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Player Code</t>
  </si>
  <si>
    <t>Player Name</t>
  </si>
  <si>
    <t>Position</t>
  </si>
  <si>
    <t>Team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</si>
  <si>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</si>
  <si>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</si>
  <si>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</si>
  <si>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</si>
  <si>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</si>
  <si>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</si>
  <si>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</si>
  <si>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</si>
  <si>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</si>
  <si>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</si>
  <si>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</si>
  <si>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</si>
  <si>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Maximum Players from 1 Team</t>
  </si>
  <si>
    <t>Star Player</t>
  </si>
  <si>
    <t>Pos</t>
  </si>
  <si>
    <t>Val</t>
  </si>
  <si>
    <t>CHE</t>
  </si>
  <si>
    <t/>
  </si>
  <si>
    <t>EVE</t>
  </si>
  <si>
    <t>MUN</t>
  </si>
  <si>
    <t>ARS</t>
  </si>
  <si>
    <t>TOT</t>
  </si>
  <si>
    <t>LIV</t>
  </si>
  <si>
    <t>NEW</t>
  </si>
  <si>
    <t>LEI</t>
  </si>
  <si>
    <t>BUR</t>
  </si>
  <si>
    <t>Willian</t>
  </si>
  <si>
    <t>Fernandinho</t>
  </si>
  <si>
    <t>Maximum Team Value</t>
  </si>
  <si>
    <t>Maximum Number of Players from 1 Team</t>
  </si>
  <si>
    <t>DF</t>
  </si>
  <si>
    <t>Richarlison</t>
  </si>
  <si>
    <t>Fred</t>
  </si>
  <si>
    <t>Fabinho</t>
  </si>
  <si>
    <t>Alisson</t>
  </si>
  <si>
    <t>Jorginho</t>
  </si>
  <si>
    <t>Ederson</t>
  </si>
  <si>
    <t>Rodri</t>
  </si>
  <si>
    <t>Joelinton</t>
  </si>
  <si>
    <t>A Cresswell</t>
  </si>
  <si>
    <t>WHU</t>
  </si>
  <si>
    <t>MCI</t>
  </si>
  <si>
    <t>J Stephens</t>
  </si>
  <si>
    <t>SOU</t>
  </si>
  <si>
    <t>N Pope</t>
  </si>
  <si>
    <t>-</t>
  </si>
  <si>
    <t>M Lowton</t>
  </si>
  <si>
    <t>K Schmeichel</t>
  </si>
  <si>
    <t>T Mings</t>
  </si>
  <si>
    <t>AVA</t>
  </si>
  <si>
    <t>H Lloris</t>
  </si>
  <si>
    <t>E Bailly</t>
  </si>
  <si>
    <t>WOL</t>
  </si>
  <si>
    <t>R James</t>
  </si>
  <si>
    <t>P Struijk</t>
  </si>
  <si>
    <t>LEE</t>
  </si>
  <si>
    <t>B Leno</t>
  </si>
  <si>
    <t>D Rose</t>
  </si>
  <si>
    <t>K Arrizabalaga</t>
  </si>
  <si>
    <t>M Salah</t>
  </si>
  <si>
    <t>J Pickford</t>
  </si>
  <si>
    <t>S Mané</t>
  </si>
  <si>
    <t>BHA</t>
  </si>
  <si>
    <t>K De Bruyne</t>
  </si>
  <si>
    <t>V Guaita</t>
  </si>
  <si>
    <t>R Sterling</t>
  </si>
  <si>
    <t>A McCarthy</t>
  </si>
  <si>
    <t>E Dier</t>
  </si>
  <si>
    <t>B Fernandes</t>
  </si>
  <si>
    <t>D Henderson</t>
  </si>
  <si>
    <t>J Lascelles</t>
  </si>
  <si>
    <t>M Rashford</t>
  </si>
  <si>
    <t>L Fabianski</t>
  </si>
  <si>
    <t>H Son</t>
  </si>
  <si>
    <t>K Zouma</t>
  </si>
  <si>
    <t>R Saïss</t>
  </si>
  <si>
    <t>E Martínez</t>
  </si>
  <si>
    <t>K Hause</t>
  </si>
  <si>
    <t>P Pogba</t>
  </si>
  <si>
    <t>A Pérez</t>
  </si>
  <si>
    <t>R Sessegnon</t>
  </si>
  <si>
    <t>Adrián</t>
  </si>
  <si>
    <t>C Pulisic</t>
  </si>
  <si>
    <t>B Williams</t>
  </si>
  <si>
    <t>J Maddison</t>
  </si>
  <si>
    <t>W Zaha</t>
  </si>
  <si>
    <t>F Forster</t>
  </si>
  <si>
    <t>L Cooper</t>
  </si>
  <si>
    <t>N Pépé</t>
  </si>
  <si>
    <t>D Burn</t>
  </si>
  <si>
    <t>M Antonio</t>
  </si>
  <si>
    <t>L Moura</t>
  </si>
  <si>
    <t>J Grealish</t>
  </si>
  <si>
    <t>J Vestergaard</t>
  </si>
  <si>
    <t>D Alli</t>
  </si>
  <si>
    <t>A Gunn</t>
  </si>
  <si>
    <t>C Taylor</t>
  </si>
  <si>
    <t>A Traoré</t>
  </si>
  <si>
    <t>M Mount</t>
  </si>
  <si>
    <t>A Webster</t>
  </si>
  <si>
    <t>D Randolph</t>
  </si>
  <si>
    <t>R Holding</t>
  </si>
  <si>
    <t>Y Tielemans</t>
  </si>
  <si>
    <t>K Walker-Peters</t>
  </si>
  <si>
    <t>G Sigurdsson</t>
  </si>
  <si>
    <t>J Justin</t>
  </si>
  <si>
    <t>J Steer</t>
  </si>
  <si>
    <t>S Bergwijn</t>
  </si>
  <si>
    <t>N Taylor</t>
  </si>
  <si>
    <t>D Jota</t>
  </si>
  <si>
    <t>F Fernández</t>
  </si>
  <si>
    <t>I Meslier</t>
  </si>
  <si>
    <t>J Henderson</t>
  </si>
  <si>
    <t>Y Mina</t>
  </si>
  <si>
    <t>T Alexander-Arnold</t>
  </si>
  <si>
    <t>V van Dijk</t>
  </si>
  <si>
    <t>E Konsa</t>
  </si>
  <si>
    <t>C Hudson-Odoi</t>
  </si>
  <si>
    <t>A Robertson</t>
  </si>
  <si>
    <t>D Dalot</t>
  </si>
  <si>
    <t>J Moutinho</t>
  </si>
  <si>
    <t>K Walker</t>
  </si>
  <si>
    <t>E Pieters</t>
  </si>
  <si>
    <t>C Azpilicueta</t>
  </si>
  <si>
    <t>A Ogbonna</t>
  </si>
  <si>
    <t>A Iwobi</t>
  </si>
  <si>
    <t>H Barnes</t>
  </si>
  <si>
    <t>B Chilwell</t>
  </si>
  <si>
    <t>L Milivojevic</t>
  </si>
  <si>
    <t>H Maguire</t>
  </si>
  <si>
    <t>J Veltman</t>
  </si>
  <si>
    <t>J Ward-Prowse</t>
  </si>
  <si>
    <t>D Luiz</t>
  </si>
  <si>
    <t>M Almirón</t>
  </si>
  <si>
    <t>M Targett</t>
  </si>
  <si>
    <t>T Ndombele</t>
  </si>
  <si>
    <t>J Bednarek</t>
  </si>
  <si>
    <t>D Praet</t>
  </si>
  <si>
    <t>Y Valery</t>
  </si>
  <si>
    <t>V Lindelöf</t>
  </si>
  <si>
    <t>A Wan-Bissaka</t>
  </si>
  <si>
    <t>N Keita</t>
  </si>
  <si>
    <t>M Alonso</t>
  </si>
  <si>
    <t>M Doherty</t>
  </si>
  <si>
    <t>M Kelly</t>
  </si>
  <si>
    <t>A Yarmolenko</t>
  </si>
  <si>
    <t>B Mendy</t>
  </si>
  <si>
    <t>C Soares</t>
  </si>
  <si>
    <t>Trézéguet</t>
  </si>
  <si>
    <t>J Tarkowski</t>
  </si>
  <si>
    <t>M Greenwood</t>
  </si>
  <si>
    <t>M Ritchie</t>
  </si>
  <si>
    <t>A Westwood</t>
  </si>
  <si>
    <t>S Aurier</t>
  </si>
  <si>
    <t>R Fredericks</t>
  </si>
  <si>
    <t>N Matic</t>
  </si>
  <si>
    <t>L Digne</t>
  </si>
  <si>
    <t>A Rüdiger</t>
  </si>
  <si>
    <t>A Masuaku</t>
  </si>
  <si>
    <t>J Gomez</t>
  </si>
  <si>
    <t>G Xhaka</t>
  </si>
  <si>
    <t>E Krafth</t>
  </si>
  <si>
    <t>R Barkley</t>
  </si>
  <si>
    <t>Ç Söyüncü</t>
  </si>
  <si>
    <t>B White</t>
  </si>
  <si>
    <t>L Trossard</t>
  </si>
  <si>
    <t>L Dunk</t>
  </si>
  <si>
    <t>N Kanté</t>
  </si>
  <si>
    <t>C Coady</t>
  </si>
  <si>
    <t>T Lamptey</t>
  </si>
  <si>
    <t>K Phillips</t>
  </si>
  <si>
    <t>S Kolasinac</t>
  </si>
  <si>
    <t>H Winks</t>
  </si>
  <si>
    <t>J Ward</t>
  </si>
  <si>
    <t>W Boly</t>
  </si>
  <si>
    <t>A Saint-Maximin</t>
  </si>
  <si>
    <t>J Kenny</t>
  </si>
  <si>
    <t>R Neves</t>
  </si>
  <si>
    <t>D Sánchez</t>
  </si>
  <si>
    <t>J Bowen</t>
  </si>
  <si>
    <t>J Riedewald</t>
  </si>
  <si>
    <t>L Torreira</t>
  </si>
  <si>
    <t>N Aké</t>
  </si>
  <si>
    <t>F Guilbert</t>
  </si>
  <si>
    <t>D McNeil</t>
  </si>
  <si>
    <t>H Bellerín</t>
  </si>
  <si>
    <t>P Bardsley</t>
  </si>
  <si>
    <t>J Stones</t>
  </si>
  <si>
    <t>J Shelvey</t>
  </si>
  <si>
    <t>M Keane</t>
  </si>
  <si>
    <t>B Davies</t>
  </si>
  <si>
    <t>J Manquillo</t>
  </si>
  <si>
    <t>G Lo Celso</t>
  </si>
  <si>
    <t>K Tierney</t>
  </si>
  <si>
    <t>Emerson</t>
  </si>
  <si>
    <t>P Foden</t>
  </si>
  <si>
    <t>M Noble</t>
  </si>
  <si>
    <t>M Sissoko</t>
  </si>
  <si>
    <t>S Coleman</t>
  </si>
  <si>
    <t>L Ayling</t>
  </si>
  <si>
    <t>A Townsend</t>
  </si>
  <si>
    <t>M Klich</t>
  </si>
  <si>
    <t>A Maitland-Niles</t>
  </si>
  <si>
    <t>K Long</t>
  </si>
  <si>
    <t>C Hourihane</t>
  </si>
  <si>
    <t>S Dallas</t>
  </si>
  <si>
    <t>J McGinn</t>
  </si>
  <si>
    <t>R Loftus-Cheek</t>
  </si>
  <si>
    <t>P Højbjerg</t>
  </si>
  <si>
    <t>D Amartey</t>
  </si>
  <si>
    <t>I Hayden</t>
  </si>
  <si>
    <t>J Milner</t>
  </si>
  <si>
    <t>J Mata</t>
  </si>
  <si>
    <t>J McArthur</t>
  </si>
  <si>
    <t>M Albrighton</t>
  </si>
  <si>
    <t>C Kouyaté</t>
  </si>
  <si>
    <t>O Romeu</t>
  </si>
  <si>
    <t>P Aubameyang</t>
  </si>
  <si>
    <t>J Vardy</t>
  </si>
  <si>
    <t>J Lingard</t>
  </si>
  <si>
    <t>L Dendoncker</t>
  </si>
  <si>
    <t>H Kane</t>
  </si>
  <si>
    <t>A Martial</t>
  </si>
  <si>
    <t>A Lacazette</t>
  </si>
  <si>
    <t>R Firmino</t>
  </si>
  <si>
    <t>A El Ghazi</t>
  </si>
  <si>
    <t>G Jesus</t>
  </si>
  <si>
    <t>D Podence</t>
  </si>
  <si>
    <t>R Jiménez</t>
  </si>
  <si>
    <t>D James</t>
  </si>
  <si>
    <t>D Ings</t>
  </si>
  <si>
    <t>D Rice</t>
  </si>
  <si>
    <t>T Werner</t>
  </si>
  <si>
    <t>P Fornals</t>
  </si>
  <si>
    <t>T Abraham</t>
  </si>
  <si>
    <t>P Neto</t>
  </si>
  <si>
    <t>D Calvert-Lewin</t>
  </si>
  <si>
    <t>C Wood</t>
  </si>
  <si>
    <t>T Walcott</t>
  </si>
  <si>
    <t>N Maupay</t>
  </si>
  <si>
    <t>J Rodriguez</t>
  </si>
  <si>
    <t>B Saka</t>
  </si>
  <si>
    <t>P Bamford</t>
  </si>
  <si>
    <t>S Long</t>
  </si>
  <si>
    <t>J Schlupp</t>
  </si>
  <si>
    <t>J Ayew</t>
  </si>
  <si>
    <t>M Lanzini</t>
  </si>
  <si>
    <t>H Costa</t>
  </si>
  <si>
    <t>S McTominay</t>
  </si>
  <si>
    <t>T Soucek</t>
  </si>
  <si>
    <t>A Gordon</t>
  </si>
  <si>
    <t>D Origi</t>
  </si>
  <si>
    <t>E Nketiah</t>
  </si>
  <si>
    <t>S March</t>
  </si>
  <si>
    <t>T Davies</t>
  </si>
  <si>
    <t>S Longstaff</t>
  </si>
  <si>
    <t>M Djenepo</t>
  </si>
  <si>
    <t>M Vydra</t>
  </si>
  <si>
    <t>A Lallana</t>
  </si>
  <si>
    <t>D Stephens</t>
  </si>
  <si>
    <t>M Batshuayi</t>
  </si>
  <si>
    <t>T Roberts</t>
  </si>
  <si>
    <t>A Gomes</t>
  </si>
  <si>
    <t>C Adams</t>
  </si>
  <si>
    <t>F Torres</t>
  </si>
  <si>
    <t>M Kean</t>
  </si>
  <si>
    <t>N Mendy</t>
  </si>
  <si>
    <t>K Iheanacho</t>
  </si>
  <si>
    <t>T Minamino</t>
  </si>
  <si>
    <t>A Connolly</t>
  </si>
  <si>
    <t>M Nakamba</t>
  </si>
  <si>
    <t>H Choudhury</t>
  </si>
  <si>
    <t>J Willock</t>
  </si>
  <si>
    <t>R Nelson</t>
  </si>
  <si>
    <t>A Mac Allister</t>
  </si>
  <si>
    <t>M Obafemi</t>
  </si>
  <si>
    <t>J Gelhardt</t>
  </si>
  <si>
    <t>K Davis</t>
  </si>
  <si>
    <t>A Pereira</t>
  </si>
  <si>
    <t>J Shackleton</t>
  </si>
  <si>
    <t>M Elneny</t>
  </si>
  <si>
    <t>I Poveda-Ocampo</t>
  </si>
  <si>
    <t>T Silva</t>
  </si>
  <si>
    <t>Rodrigo</t>
  </si>
  <si>
    <t>R Koch</t>
  </si>
  <si>
    <t>N Williams</t>
  </si>
  <si>
    <t>J Harrison</t>
  </si>
  <si>
    <t>B Johnson</t>
  </si>
  <si>
    <t>E Eze</t>
  </si>
  <si>
    <t>L Thomas</t>
  </si>
  <si>
    <t>M Cash</t>
  </si>
  <si>
    <t>D van de Beek</t>
  </si>
  <si>
    <t>M Salisu</t>
  </si>
  <si>
    <t>M Kilman</t>
  </si>
  <si>
    <t>T Castagne</t>
  </si>
  <si>
    <t>K Havertz</t>
  </si>
  <si>
    <t>D Martin</t>
  </si>
  <si>
    <t>K Darlow</t>
  </si>
  <si>
    <t>C Wilson</t>
  </si>
  <si>
    <t>J Hendrick</t>
  </si>
  <si>
    <t>Allan</t>
  </si>
  <si>
    <t>J Brownhill</t>
  </si>
  <si>
    <t>C Jones</t>
  </si>
  <si>
    <t>W Smallbone</t>
  </si>
  <si>
    <t>S Alzate</t>
  </si>
  <si>
    <t>H Elliott</t>
  </si>
  <si>
    <t>F Silva</t>
  </si>
  <si>
    <t>J Rodríguez</t>
  </si>
  <si>
    <t>R Fraser</t>
  </si>
  <si>
    <t>E Ampadu</t>
  </si>
  <si>
    <t>J Lewis</t>
  </si>
  <si>
    <t>O Watkins</t>
  </si>
  <si>
    <t>K Tsimikas</t>
  </si>
  <si>
    <t>R Mahrez</t>
  </si>
  <si>
    <t>A Laporte</t>
  </si>
  <si>
    <t>L Shaw</t>
  </si>
  <si>
    <t>Thiago</t>
  </si>
  <si>
    <t>C Clark</t>
  </si>
  <si>
    <t>C Benteke</t>
  </si>
  <si>
    <t>M Kovacic</t>
  </si>
  <si>
    <t>X Shaqiri</t>
  </si>
  <si>
    <t>K Hoever</t>
  </si>
  <si>
    <t>S Reguilón</t>
  </si>
  <si>
    <t>R Rúnarsson</t>
  </si>
  <si>
    <t>T Mitchell</t>
  </si>
  <si>
    <t>N Semedo</t>
  </si>
  <si>
    <t>J Evans</t>
  </si>
  <si>
    <t>A Barnes</t>
  </si>
  <si>
    <t>F Delph</t>
  </si>
  <si>
    <t>S Armstrong</t>
  </si>
  <si>
    <t>D Llorente</t>
  </si>
  <si>
    <t>2020 - 2021</t>
  </si>
  <si>
    <t>O Zinchenko</t>
  </si>
  <si>
    <t>J Tomkins</t>
  </si>
  <si>
    <t>T Klose</t>
  </si>
  <si>
    <t>NOR</t>
  </si>
  <si>
    <t>É Mendy</t>
  </si>
  <si>
    <t>A Christensen</t>
  </si>
  <si>
    <t>M Navarro</t>
  </si>
  <si>
    <t>WAT</t>
  </si>
  <si>
    <t>D de Gea</t>
  </si>
  <si>
    <t>A Omobamidele</t>
  </si>
  <si>
    <t>M Dúbravka</t>
  </si>
  <si>
    <t>M Holgate</t>
  </si>
  <si>
    <t>P Jones</t>
  </si>
  <si>
    <t>B Godfrey</t>
  </si>
  <si>
    <t>S Byram</t>
  </si>
  <si>
    <t>Z Steffen</t>
  </si>
  <si>
    <t>C Goode</t>
  </si>
  <si>
    <t>BRE</t>
  </si>
  <si>
    <t>R Sánchez</t>
  </si>
  <si>
    <t>B Mumba</t>
  </si>
  <si>
    <t>B Foster</t>
  </si>
  <si>
    <t>T Heaton</t>
  </si>
  <si>
    <t>G Magalhães</t>
  </si>
  <si>
    <t>M Aarons</t>
  </si>
  <si>
    <t>W Norris</t>
  </si>
  <si>
    <t>T Krul</t>
  </si>
  <si>
    <t>D Raya</t>
  </si>
  <si>
    <t>C Kelleher</t>
  </si>
  <si>
    <t>J Butland</t>
  </si>
  <si>
    <t>Jonny</t>
  </si>
  <si>
    <t>B Silva</t>
  </si>
  <si>
    <t>F Schär</t>
  </si>
  <si>
    <t>I Gündogan</t>
  </si>
  <si>
    <t>D Bachmann</t>
  </si>
  <si>
    <t>A Masina</t>
  </si>
  <si>
    <t>L Grant</t>
  </si>
  <si>
    <t>D Ward</t>
  </si>
  <si>
    <t>I Diop</t>
  </si>
  <si>
    <t>M Bech Sørensen</t>
  </si>
  <si>
    <t>J Virgínia</t>
  </si>
  <si>
    <t>P Gunnarsson</t>
  </si>
  <si>
    <t>K Femenía</t>
  </si>
  <si>
    <t>M McGovern</t>
  </si>
  <si>
    <t>C Dawson</t>
  </si>
  <si>
    <t>J Ruddy</t>
  </si>
  <si>
    <t>B Gibson</t>
  </si>
  <si>
    <t>J Steele</t>
  </si>
  <si>
    <t>H Ziyech</t>
  </si>
  <si>
    <t>R Dias</t>
  </si>
  <si>
    <t>F Sierralta</t>
  </si>
  <si>
    <t>R Williams</t>
  </si>
  <si>
    <t>R Perraud</t>
  </si>
  <si>
    <t>J Cancelo</t>
  </si>
  <si>
    <t>J Firpo</t>
  </si>
  <si>
    <t>C Cathcart</t>
  </si>
  <si>
    <t>S Benrahma</t>
  </si>
  <si>
    <t>G Hanley</t>
  </si>
  <si>
    <t>C Kabasele</t>
  </si>
  <si>
    <t>B Traoré</t>
  </si>
  <si>
    <t>P Marí</t>
  </si>
  <si>
    <t>N Phillips</t>
  </si>
  <si>
    <t>Raphinha</t>
  </si>
  <si>
    <t>I Konaté</t>
  </si>
  <si>
    <t>E Pinnock</t>
  </si>
  <si>
    <t>R Pereira</t>
  </si>
  <si>
    <t>C Chambers</t>
  </si>
  <si>
    <t>W Troost-Ekong</t>
  </si>
  <si>
    <t>E Buendía</t>
  </si>
  <si>
    <t>I Sarr</t>
  </si>
  <si>
    <t>J Ngakia</t>
  </si>
  <si>
    <t>A Telles</t>
  </si>
  <si>
    <t>S Duffy</t>
  </si>
  <si>
    <t>N Redmond</t>
  </si>
  <si>
    <t>Marçal</t>
  </si>
  <si>
    <t>A Tuanzebe</t>
  </si>
  <si>
    <t>J Matip</t>
  </si>
  <si>
    <t>D Giannoulis</t>
  </si>
  <si>
    <t>R Henry</t>
  </si>
  <si>
    <t>J Tanganga</t>
  </si>
  <si>
    <t>S Canós</t>
  </si>
  <si>
    <t>J Rodon</t>
  </si>
  <si>
    <t>J Dasilva</t>
  </si>
  <si>
    <t>M Jensen</t>
  </si>
  <si>
    <t>B Mee</t>
  </si>
  <si>
    <t>N Ferguson</t>
  </si>
  <si>
    <t>N Tavares</t>
  </si>
  <si>
    <t>G Martinelli</t>
  </si>
  <si>
    <t>W Fofana</t>
  </si>
  <si>
    <t>A Young</t>
  </si>
  <si>
    <t>P Jansson</t>
  </si>
  <si>
    <t>P Dummett</t>
  </si>
  <si>
    <t>A Doucouré</t>
  </si>
  <si>
    <t>C Zimmermann</t>
  </si>
  <si>
    <t>V Coufal</t>
  </si>
  <si>
    <t>R Aït-Nouri</t>
  </si>
  <si>
    <t>K Sema</t>
  </si>
  <si>
    <t>T Partey</t>
  </si>
  <si>
    <t>M Rashica</t>
  </si>
  <si>
    <t>T Cantwell</t>
  </si>
  <si>
    <t>N Tella</t>
  </si>
  <si>
    <t>A Elanga</t>
  </si>
  <si>
    <t>S Shoretire</t>
  </si>
  <si>
    <t>W Ndidi</t>
  </si>
  <si>
    <t>L Delap</t>
  </si>
  <si>
    <t>B Gilmour</t>
  </si>
  <si>
    <t>N Chalobah</t>
  </si>
  <si>
    <t>M Gibbs-White</t>
  </si>
  <si>
    <t>A Forshaw</t>
  </si>
  <si>
    <t>T Dele-Bashiru</t>
  </si>
  <si>
    <t>V Janelt</t>
  </si>
  <si>
    <t>I Diallo</t>
  </si>
  <si>
    <t>T Cleverley</t>
  </si>
  <si>
    <t>P Groß</t>
  </si>
  <si>
    <t>J Gbamin</t>
  </si>
  <si>
    <t>O Skipp</t>
  </si>
  <si>
    <t>O Hernández</t>
  </si>
  <si>
    <t>J Ramsey</t>
  </si>
  <si>
    <t>J Zamburek</t>
  </si>
  <si>
    <t>C Watts</t>
  </si>
  <si>
    <t>J Benson</t>
  </si>
  <si>
    <t>S Ghoddos</t>
  </si>
  <si>
    <t>J Hungbo</t>
  </si>
  <si>
    <t>E Smith Rowe</t>
  </si>
  <si>
    <t>I Louza</t>
  </si>
  <si>
    <t>E Cavani</t>
  </si>
  <si>
    <t>W Hughes</t>
  </si>
  <si>
    <t>M Sanson</t>
  </si>
  <si>
    <t>C Nørgaard</t>
  </si>
  <si>
    <t>Trincão</t>
  </si>
  <si>
    <t>L Rupp</t>
  </si>
  <si>
    <t>P Placheta</t>
  </si>
  <si>
    <t>M Olise</t>
  </si>
  <si>
    <t>D Gosling</t>
  </si>
  <si>
    <t>J Gudmundsson</t>
  </si>
  <si>
    <t>K McLean</t>
  </si>
  <si>
    <t>I Toney</t>
  </si>
  <si>
    <t>T Pukki</t>
  </si>
  <si>
    <t>D Welbeck</t>
  </si>
  <si>
    <t>M Caicedo</t>
  </si>
  <si>
    <t>Wesley</t>
  </si>
  <si>
    <t>D Quina</t>
  </si>
  <si>
    <t>B Soumaré</t>
  </si>
  <si>
    <t>B Mbeumo</t>
  </si>
  <si>
    <t>E Mwepu</t>
  </si>
  <si>
    <t>J Pedro</t>
  </si>
  <si>
    <t>T Deeney</t>
  </si>
  <si>
    <t>J Cork</t>
  </si>
  <si>
    <t>A Gray</t>
  </si>
  <si>
    <t>J King</t>
  </si>
  <si>
    <t>A Oxlade-Chamberlain</t>
  </si>
  <si>
    <t>J Mateta</t>
  </si>
  <si>
    <t>D Gayle</t>
  </si>
  <si>
    <t>K Dowell</t>
  </si>
  <si>
    <t>C Tosun</t>
  </si>
  <si>
    <t>J Hugill</t>
  </si>
  <si>
    <t>M Longstaff</t>
  </si>
  <si>
    <t>I Success</t>
  </si>
  <si>
    <t>Y Bissouma</t>
  </si>
  <si>
    <t>A Fletcher</t>
  </si>
  <si>
    <t>F Andone</t>
  </si>
  <si>
    <t>J Sørensen</t>
  </si>
  <si>
    <t>A Zeqiri</t>
  </si>
  <si>
    <t>Amad</t>
  </si>
  <si>
    <t>P Cutrone</t>
  </si>
  <si>
    <t>J Murphy</t>
  </si>
  <si>
    <t>M Forss</t>
  </si>
  <si>
    <t>P Lees-Melou</t>
  </si>
  <si>
    <t>P Tau</t>
  </si>
  <si>
    <t>J Moder</t>
  </si>
  <si>
    <t>A Idah</t>
  </si>
  <si>
    <t>O Otasowie</t>
  </si>
  <si>
    <t>H Dervisoglu</t>
  </si>
  <si>
    <t>M Bidstrup</t>
  </si>
  <si>
    <t>S Perica</t>
  </si>
  <si>
    <t>S Dann*</t>
  </si>
  <si>
    <t>K Ajer</t>
  </si>
  <si>
    <t>G Cahill*</t>
  </si>
  <si>
    <t>M Guehi</t>
  </si>
  <si>
    <t>N Collins</t>
  </si>
  <si>
    <t>J Sá</t>
  </si>
  <si>
    <t>Y Mosquera</t>
  </si>
  <si>
    <t>W Hennessey</t>
  </si>
  <si>
    <t>J Dunne*</t>
  </si>
  <si>
    <t>W Saliba*</t>
  </si>
  <si>
    <t>F Lejeune*</t>
  </si>
  <si>
    <t>A Begovic</t>
  </si>
  <si>
    <t>J Sancho</t>
  </si>
  <si>
    <t>K Scherpen</t>
  </si>
  <si>
    <t>B Peacock-Farrell*</t>
  </si>
  <si>
    <t>M Sakho*</t>
  </si>
  <si>
    <t>D Gray</t>
  </si>
  <si>
    <t>T Alderweireld*</t>
  </si>
  <si>
    <t>P van Aanholt*</t>
  </si>
  <si>
    <t>R Bertrand</t>
  </si>
  <si>
    <t>A Jahanbakhsh*</t>
  </si>
  <si>
    <t>C Wickham*</t>
  </si>
  <si>
    <t>E Dennis</t>
  </si>
  <si>
    <t>Bernard*</t>
  </si>
  <si>
    <t>D N'Lundulu*</t>
  </si>
  <si>
    <t>J McCarthy*</t>
  </si>
  <si>
    <t>M Lemina*</t>
  </si>
  <si>
    <t>H Wilson*</t>
  </si>
  <si>
    <t>D Phillips*</t>
  </si>
  <si>
    <t>F Onyeka</t>
  </si>
  <si>
    <t>P Daka</t>
  </si>
  <si>
    <t>C Atsu*</t>
  </si>
  <si>
    <t>A Lokonga</t>
  </si>
  <si>
    <t>E Lamela*</t>
  </si>
  <si>
    <t>C Vinícius*</t>
  </si>
  <si>
    <t>A Carroll*</t>
  </si>
  <si>
    <t>L Davis*</t>
  </si>
  <si>
    <t>P Gollini</t>
  </si>
  <si>
    <t>M Bettinelli</t>
  </si>
  <si>
    <t>J Andersen</t>
  </si>
  <si>
    <t>B Gil</t>
  </si>
  <si>
    <t>A Areola</t>
  </si>
  <si>
    <t>J Hart*</t>
  </si>
  <si>
    <t>L Bailey</t>
  </si>
  <si>
    <t>C Gallagher</t>
  </si>
  <si>
    <t>T Parrott*</t>
  </si>
  <si>
    <t>P Etebo</t>
  </si>
  <si>
    <t>N Clyne</t>
  </si>
  <si>
    <t>V Livramento</t>
  </si>
  <si>
    <t>C Romero</t>
  </si>
  <si>
    <t>J Sargent</t>
  </si>
  <si>
    <t>Y Wissa</t>
  </si>
  <si>
    <t>A Broja</t>
  </si>
  <si>
    <t>A Armstrong</t>
  </si>
  <si>
    <t>J Kucka</t>
  </si>
  <si>
    <t>R Lukaku</t>
  </si>
  <si>
    <t>P Zinckernagel*</t>
  </si>
  <si>
    <t>M Roerslev</t>
  </si>
  <si>
    <t>D Thompson</t>
  </si>
  <si>
    <t>F Woodman</t>
  </si>
  <si>
    <t>K Klaesson</t>
  </si>
  <si>
    <t>M Gillespie</t>
  </si>
  <si>
    <t>T Chalobah</t>
  </si>
  <si>
    <t>C Hernández</t>
  </si>
  <si>
    <t>F Balogun</t>
  </si>
  <si>
    <t>T Fosu-Henry</t>
  </si>
  <si>
    <t>C Tzolis</t>
  </si>
  <si>
    <t>M Elyounoussi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</si>
</sst>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"/>
    <numFmt numFmtId="165" formatCode="&quot;£&quot;0.0&quot;m&quot;"/>
    <numFmt numFmtId="166" formatCode="&quot;£&quot;#,##0.0&quot;m&quot;"/>
  </numFmts>
  <fonts count="5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 applyAlignment="1">
      <alignment horizontal="center"/>
    </xf>
    <xf numFmtId="0" fontId="1" fillId="0" borderId="0" xfId="1" applyNumberFormat="1" applyFont="1" applyFill="1"/>
    <xf numFmtId="0" fontId="1" fillId="0" borderId="1" xfId="1" applyBorder="1" applyAlignment="1">
      <alignment wrapText="1"/>
    </xf>
    <xf numFmtId="0" fontId="2" fillId="2" borderId="1" xfId="0" applyFont="1" applyFill="1" applyBorder="1" applyAlignment="1" applyProtection="1">
      <alignment horizontal="centerContinuous"/>
    </xf>
    <xf numFmtId="0" fontId="3" fillId="2" borderId="1" xfId="0" applyFont="1" applyFill="1" applyBorder="1" applyAlignment="1" applyProtection="1">
      <alignment horizontal="centerContinuous"/>
    </xf>
    <xf numFmtId="0" fontId="2" fillId="0" borderId="0" xfId="0" applyFont="1" applyProtection="1"/>
    <xf numFmtId="0" fontId="3" fillId="0" borderId="0" xfId="0" applyFont="1" applyProtection="1"/>
    <xf numFmtId="0" fontId="2" fillId="0" borderId="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</xf>
    <xf numFmtId="165" fontId="2" fillId="0" borderId="1" xfId="0" applyNumberFormat="1" applyFont="1" applyBorder="1" applyProtection="1"/>
    <xf numFmtId="0" fontId="2" fillId="0" borderId="1" xfId="0" applyFont="1" applyBorder="1" applyProtection="1"/>
    <xf numFmtId="166" fontId="2" fillId="0" borderId="1" xfId="0" applyNumberFormat="1" applyFont="1" applyBorder="1" applyProtection="1"/>
    <xf numFmtId="0" fontId="2" fillId="0" borderId="10" xfId="0" applyFont="1" applyBorder="1" applyProtection="1"/>
    <xf numFmtId="166" fontId="2" fillId="0" borderId="10" xfId="0" applyNumberFormat="1" applyFont="1" applyBorder="1" applyProtection="1"/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2" fillId="0" borderId="7" xfId="0" applyFont="1" applyBorder="1" applyAlignment="1" applyProtection="1"/>
    <xf numFmtId="0" fontId="2" fillId="2" borderId="6" xfId="0" applyFont="1" applyFill="1" applyBorder="1" applyAlignment="1" applyProtection="1">
      <alignment horizontal="centerContinuous"/>
    </xf>
    <xf numFmtId="0" fontId="2" fillId="2" borderId="9" xfId="0" applyFont="1" applyFill="1" applyBorder="1" applyAlignment="1" applyProtection="1">
      <alignment horizontal="centerContinuous"/>
    </xf>
    <xf numFmtId="0" fontId="3" fillId="0" borderId="0" xfId="0" applyFont="1" applyAlignment="1" applyProtection="1">
      <alignment horizontal="center"/>
    </xf>
    <xf numFmtId="0" fontId="2" fillId="0" borderId="0" xfId="0" applyNumberFormat="1" applyFont="1" applyProtection="1"/>
    <xf numFmtId="0" fontId="1" fillId="0" borderId="0" xfId="0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0" xfId="0" applyFont="1"/>
    <xf numFmtId="0" fontId="1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3" xfId="0" applyNumberFormat="1" applyFont="1" applyBorder="1"/>
    <xf numFmtId="164" fontId="1" fillId="0" borderId="4" xfId="0" applyNumberFormat="1" applyFont="1" applyBorder="1"/>
    <xf numFmtId="0" fontId="0" fillId="0" borderId="5" xfId="0" applyBorder="1" applyAlignment="1">
      <alignment horizontal="center"/>
    </xf>
    <xf numFmtId="165" fontId="1" fillId="0" borderId="4" xfId="0" applyNumberFormat="1" applyFont="1" applyBorder="1"/>
    <xf numFmtId="0" fontId="1" fillId="0" borderId="0" xfId="0" applyFont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wrapText="1"/>
    </xf>
    <xf numFmtId="0" fontId="1" fillId="0" borderId="8" xfId="0" applyFont="1" applyBorder="1"/>
    <xf numFmtId="164" fontId="1" fillId="0" borderId="0" xfId="0" applyNumberFormat="1" applyFont="1"/>
    <xf numFmtId="0" fontId="1" fillId="0" borderId="0" xfId="0" applyFont="1" applyAlignment="1">
      <alignment horizontal="center"/>
    </xf>
    <xf numFmtId="165" fontId="1" fillId="0" borderId="0" xfId="0" applyNumberFormat="1" applyFont="1"/>
    <xf numFmtId="0" fontId="2" fillId="2" borderId="6" xfId="0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center"/>
    </xf>
    <xf numFmtId="164" fontId="2" fillId="2" borderId="9" xfId="0" applyNumberFormat="1" applyFont="1" applyFill="1" applyBorder="1" applyAlignment="1" applyProtection="1">
      <alignment horizontal="center"/>
    </xf>
    <xf numFmtId="164" fontId="2" fillId="2" borderId="7" xfId="0" applyNumberFormat="1" applyFont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left"/>
    </xf>
    <xf numFmtId="164" fontId="1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1"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12" customWidth="1"/>
    <col min="2" max="2" width="34.7109375" style="12" customWidth="1"/>
    <col min="3" max="3" width="12" style="12" bestFit="1" customWidth="1"/>
    <col min="4" max="4" width="8.42578125" style="12" bestFit="1" customWidth="1"/>
    <col min="5" max="5" width="12.42578125" style="12" customWidth="1"/>
    <col min="6" max="6" width="9.28515625" style="12"/>
    <col min="7" max="7" width="26.42578125" style="12" bestFit="1" customWidth="1"/>
    <col min="8" max="8" width="5.7109375" style="12" bestFit="1" customWidth="1"/>
    <col min="9" max="9" width="12.42578125" style="12" bestFit="1" customWidth="1"/>
    <col min="10" max="16384" width="9.28515625" style="12"/>
  </cols>
  <sheetData>
    <row r="1" spans="1:13" ht="30.6" customHeight="1" x14ac:dyDescent="0.3">
      <c r="A1" s="54" t="s">
        <v>2</v>
      </c>
      <c r="B1" s="55"/>
      <c r="C1" s="55"/>
      <c r="D1" s="55"/>
      <c r="E1" s="56"/>
      <c r="G1" s="13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3">
      <c r="A2" s="10" t="s">
        <v>3</v>
      </c>
      <c r="B2" s="11"/>
      <c r="C2" s="10"/>
      <c r="D2" s="10"/>
      <c r="E2" s="10"/>
      <c r="G2" s="13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3">
      <c r="A3" s="63" t="s">
        <v>4</v>
      </c>
      <c r="B3" s="64"/>
      <c r="C3" s="65"/>
      <c r="D3" s="65"/>
      <c r="E3" s="65"/>
      <c r="G3" s="13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3">
      <c r="A4" s="63" t="s">
        <v>5</v>
      </c>
      <c r="B4" s="64"/>
      <c r="C4" s="65"/>
      <c r="D4" s="65"/>
      <c r="E4" s="65"/>
      <c r="G4" s="13" t="str">
        <f>IF(AND(E5="",SUM(A8:A24)&gt;0),IF(COUNT($A$8:$A$22)+COUNT($A$24)=16,IF($C$26="Error","You have selected an illegal formation",""),""),"")</f>
        <v/>
      </c>
    </row>
    <row r="5" spans="1:13" x14ac:dyDescent="0.3">
      <c r="A5" s="63" t="s">
        <v>6</v>
      </c>
      <c r="B5" s="64"/>
      <c r="C5" s="64"/>
      <c r="D5" s="66"/>
      <c r="E5" s="14"/>
      <c r="G5" s="13" t="str">
        <f>IF(AND(E5="",SUM(A8:A24)&gt;0),IF(COUNT($A$8:$A$22)+COUNT($A$24)=16,IF($D$26="Error","You have more than "&amp;J16&amp;" players from one team",""),""),"")</f>
        <v/>
      </c>
    </row>
    <row r="6" spans="1:13" x14ac:dyDescent="0.3">
      <c r="A6" s="63" t="s">
        <v>7</v>
      </c>
      <c r="B6" s="64"/>
      <c r="C6" s="64"/>
      <c r="D6" s="64"/>
      <c r="E6" s="66"/>
      <c r="G6" s="13" t="str">
        <f>IF(AND(E5="",SUM(A8:A24)&gt;0),IF(COUNT($A$8:$A$22)+COUNT($A$24)=16,IF($E$26="Error","Your team exceeds the maximum price",""),""),"")</f>
        <v/>
      </c>
    </row>
    <row r="7" spans="1:13" s="16" customFormat="1" ht="31.2" x14ac:dyDescent="0.3">
      <c r="A7" s="15" t="s">
        <v>8</v>
      </c>
      <c r="B7" s="15" t="s">
        <v>9</v>
      </c>
      <c r="C7" s="15" t="s">
        <v>10</v>
      </c>
      <c r="D7" s="15" t="s">
        <v>11</v>
      </c>
      <c r="E7" s="15" t="s">
        <v>12</v>
      </c>
    </row>
    <row r="8" spans="1:13" x14ac:dyDescent="0.3">
      <c r="A8" s="17"/>
      <c r="B8" s="18" t="str">
        <f ca="1">IF($A8&lt;&gt;"",INDIRECT(ADDRESS(SUMPRODUCT(--('Player List'!$A$1:$W$198=$A8)*ROW('Player List'!$A$1:$W$198)),SUMPRODUCT(--('Player List'!$A$1:$W$198=$A8)*COLUMN('Player List'!$A$1:$W$198))+COLUMN(B8)-1,,,"Player List")),"")</f>
        <v/>
      </c>
      <c r="C8" s="19" t="str">
        <f ca="1">IF($A8&lt;&gt;"",INDIRECT(ADDRESS(SUMPRODUCT(--('Player List'!$A$1:$W$198=$A8)*ROW('Player List'!$A$1:$W$198)),SUMPRODUCT(--('Player List'!$A$1:$W$198=$A8)*COLUMN('Player List'!$A$1:$W$198))+COLUMN(C8)-1,,,"Player List")),"")</f>
        <v/>
      </c>
      <c r="D8" s="19" t="str">
        <f ca="1">IF($A8&lt;&gt;"",INDIRECT(ADDRESS(SUMPRODUCT(--('Player List'!$A$1:$W$198=$A8)*ROW('Player List'!$A$1:$W$198)),SUMPRODUCT(--('Player List'!$A$1:$W$198=$A8)*COLUMN('Player List'!$A$1:$W$198))+COLUMN(D8)-1,,,"Player List")),"")</f>
        <v/>
      </c>
      <c r="E8" s="20" t="str">
        <f ca="1">IF($A8&lt;&gt;"",INDIRECT(ADDRESS(SUMPRODUCT(--('Player List'!$A$1:$W$198=$A8)*ROW('Player List'!$A$1:$W$198)),SUMPRODUCT(--('Player List'!$A$1:$W$198=$A8)*COLUMN('Player List'!$A$1:$W$198))+COLUMN(E8)-1,,,"Player List")),"")</f>
        <v/>
      </c>
      <c r="G8" s="21" t="s">
        <v>13</v>
      </c>
      <c r="H8" s="21"/>
      <c r="I8" s="22">
        <f>'Player List'!C200</f>
        <v>70</v>
      </c>
    </row>
    <row r="9" spans="1:13" x14ac:dyDescent="0.3">
      <c r="A9" s="17"/>
      <c r="B9" s="18" t="str">
        <f ca="1">IF($A9&lt;&gt;"",INDIRECT(ADDRESS(SUMPRODUCT(--('Player List'!$A$1:$W$198=$A9)*ROW('Player List'!$A$1:$W$198)),SUMPRODUCT(--('Player List'!$A$1:$W$198=$A9)*COLUMN('Player List'!$A$1:$W$198))+COLUMN(B9)-1,,,"Player List")),"")</f>
        <v/>
      </c>
      <c r="C9" s="19" t="str">
        <f ca="1">IF($A9&lt;&gt;"",INDIRECT(ADDRESS(SUMPRODUCT(--('Player List'!$A$1:$W$198=$A9)*ROW('Player List'!$A$1:$W$198)),SUMPRODUCT(--('Player List'!$A$1:$W$198=$A9)*COLUMN('Player List'!$A$1:$W$198))+COLUMN(C9)-1,,,"Player List")),"")</f>
        <v/>
      </c>
      <c r="D9" s="19" t="str">
        <f ca="1">IF($A9&lt;&gt;"",INDIRECT(ADDRESS(SUMPRODUCT(--('Player List'!$A$1:$W$198=$A9)*ROW('Player List'!$A$1:$W$198)),SUMPRODUCT(--('Player List'!$A$1:$W$198=$A9)*COLUMN('Player List'!$A$1:$W$198))+COLUMN(D9)-1,,,"Player List")),"")</f>
        <v/>
      </c>
      <c r="E9" s="20" t="str">
        <f ca="1">IF($A9&lt;&gt;"",INDIRECT(ADDRESS(SUMPRODUCT(--('Player List'!$A$1:$W$198=$A9)*ROW('Player List'!$A$1:$W$198)),SUMPRODUCT(--('Player List'!$A$1:$W$198=$A9)*COLUMN('Player List'!$A$1:$W$198))+COLUMN(E9)-1,,,"Player List")),"")</f>
        <v/>
      </c>
      <c r="G9" s="23" t="s">
        <v>14</v>
      </c>
      <c r="H9" s="23"/>
      <c r="I9" s="24">
        <f ca="1">I8-E25</f>
        <v>70</v>
      </c>
    </row>
    <row r="10" spans="1:13" x14ac:dyDescent="0.3">
      <c r="A10" s="17"/>
      <c r="B10" s="18" t="str">
        <f ca="1">IF($A10&lt;&gt;"",INDIRECT(ADDRESS(SUMPRODUCT(--('Player List'!$A$1:$W$198=$A10)*ROW('Player List'!$A$1:$W$198)),SUMPRODUCT(--('Player List'!$A$1:$W$198=$A10)*COLUMN('Player List'!$A$1:$W$198))+COLUMN(B10)-1,,,"Player List")),"")</f>
        <v/>
      </c>
      <c r="C10" s="19" t="str">
        <f ca="1">IF($A10&lt;&gt;"",INDIRECT(ADDRESS(SUMPRODUCT(--('Player List'!$A$1:$W$198=$A10)*ROW('Player List'!$A$1:$W$198)),SUMPRODUCT(--('Player List'!$A$1:$W$198=$A10)*COLUMN('Player List'!$A$1:$W$198))+COLUMN(C10)-1,,,"Player List")),"")</f>
        <v/>
      </c>
      <c r="D10" s="19" t="str">
        <f ca="1">IF($A10&lt;&gt;"",INDIRECT(ADDRESS(SUMPRODUCT(--('Player List'!$A$1:$W$198=$A10)*ROW('Player List'!$A$1:$W$198)),SUMPRODUCT(--('Player List'!$A$1:$W$198=$A10)*COLUMN('Player List'!$A$1:$W$198))+COLUMN(D10)-1,,,"Player List")),"")</f>
        <v/>
      </c>
      <c r="E10" s="20" t="str">
        <f ca="1">IF($A10&lt;&gt;"",INDIRECT(ADDRESS(SUMPRODUCT(--('Player List'!$A$1:$W$198=$A10)*ROW('Player List'!$A$1:$W$198)),SUMPRODUCT(--('Player List'!$A$1:$W$198=$A10)*COLUMN('Player List'!$A$1:$W$198))+COLUMN(E10)-1,,,"Player List")),"")</f>
        <v/>
      </c>
      <c r="G10" s="21"/>
      <c r="H10" s="21"/>
      <c r="I10" s="21" t="s">
        <v>15</v>
      </c>
      <c r="J10" s="57" t="s">
        <v>16</v>
      </c>
      <c r="K10" s="58"/>
      <c r="L10" s="58"/>
      <c r="M10" s="59"/>
    </row>
    <row r="11" spans="1:13" x14ac:dyDescent="0.3">
      <c r="A11" s="17"/>
      <c r="B11" s="18" t="str">
        <f ca="1">IF($A11&lt;&gt;"",INDIRECT(ADDRESS(SUMPRODUCT(--('Player List'!$A$1:$W$198=$A11)*ROW('Player List'!$A$1:$W$198)),SUMPRODUCT(--('Player List'!$A$1:$W$198=$A11)*COLUMN('Player List'!$A$1:$W$198))+COLUMN(B11)-1,,,"Player List")),"")</f>
        <v/>
      </c>
      <c r="C11" s="19" t="str">
        <f ca="1">IF($A11&lt;&gt;"",INDIRECT(ADDRESS(SUMPRODUCT(--('Player List'!$A$1:$W$198=$A11)*ROW('Player List'!$A$1:$W$198)),SUMPRODUCT(--('Player List'!$A$1:$W$198=$A11)*COLUMN('Player List'!$A$1:$W$198))+COLUMN(C11)-1,,,"Player List")),"")</f>
        <v/>
      </c>
      <c r="D11" s="19" t="str">
        <f ca="1">IF($A11&lt;&gt;"",INDIRECT(ADDRESS(SUMPRODUCT(--('Player List'!$A$1:$W$198=$A11)*ROW('Player List'!$A$1:$W$198)),SUMPRODUCT(--('Player List'!$A$1:$W$198=$A11)*COLUMN('Player List'!$A$1:$W$198))+COLUMN(D11)-1,,,"Player List")),"")</f>
        <v/>
      </c>
      <c r="E11" s="20" t="str">
        <f ca="1">IF($A11&lt;&gt;"",INDIRECT(ADDRESS(SUMPRODUCT(--('Player List'!$A$1:$W$198=$A11)*ROW('Player List'!$A$1:$W$198)),SUMPRODUCT(--('Player List'!$A$1:$W$198=$A11)*COLUMN('Player List'!$A$1:$W$198))+COLUMN(E11)-1,,,"Player List")),"")</f>
        <v/>
      </c>
      <c r="G11" s="21" t="s">
        <v>17</v>
      </c>
      <c r="H11" s="21" t="s">
        <v>18</v>
      </c>
      <c r="I11" s="21">
        <f ca="1">COUNTIF($C$8:$C$22,H11)</f>
        <v>0</v>
      </c>
      <c r="J11" s="21">
        <f>'Player List'!C203</f>
        <v>2</v>
      </c>
      <c r="K11" s="21">
        <f>'Player List'!D203</f>
        <v>2</v>
      </c>
      <c r="L11" s="21">
        <f>'Player List'!E203</f>
        <v>2</v>
      </c>
      <c r="M11" s="21">
        <f>'Player List'!F203</f>
        <v>2</v>
      </c>
    </row>
    <row r="12" spans="1:13" x14ac:dyDescent="0.3">
      <c r="A12" s="17"/>
      <c r="B12" s="18" t="str">
        <f ca="1">IF($A12&lt;&gt;"",INDIRECT(ADDRESS(SUMPRODUCT(--('Player List'!$A$1:$W$198=$A12)*ROW('Player List'!$A$1:$W$198)),SUMPRODUCT(--('Player List'!$A$1:$W$198=$A12)*COLUMN('Player List'!$A$1:$W$198))+COLUMN(B12)-1,,,"Player List")),"")</f>
        <v/>
      </c>
      <c r="C12" s="19" t="str">
        <f ca="1">IF($A12&lt;&gt;"",INDIRECT(ADDRESS(SUMPRODUCT(--('Player List'!$A$1:$W$198=$A12)*ROW('Player List'!$A$1:$W$198)),SUMPRODUCT(--('Player List'!$A$1:$W$198=$A12)*COLUMN('Player List'!$A$1:$W$198))+COLUMN(C12)-1,,,"Player List")),"")</f>
        <v/>
      </c>
      <c r="D12" s="19" t="str">
        <f ca="1">IF($A12&lt;&gt;"",INDIRECT(ADDRESS(SUMPRODUCT(--('Player List'!$A$1:$W$198=$A12)*ROW('Player List'!$A$1:$W$198)),SUMPRODUCT(--('Player List'!$A$1:$W$198=$A12)*COLUMN('Player List'!$A$1:$W$198))+COLUMN(D12)-1,,,"Player List")),"")</f>
        <v/>
      </c>
      <c r="E12" s="20" t="str">
        <f ca="1">IF($A12&lt;&gt;"",INDIRECT(ADDRESS(SUMPRODUCT(--('Player List'!$A$1:$W$198=$A12)*ROW('Player List'!$A$1:$W$198)),SUMPRODUCT(--('Player List'!$A$1:$W$198=$A12)*COLUMN('Player List'!$A$1:$W$198))+COLUMN(E12)-1,,,"Player List")),"")</f>
        <v/>
      </c>
      <c r="G12" s="21" t="s">
        <v>19</v>
      </c>
      <c r="H12" s="21" t="s">
        <v>20</v>
      </c>
      <c r="I12" s="21">
        <f ca="1">COUNTIF($C$8:$C$22,H12)</f>
        <v>0</v>
      </c>
      <c r="J12" s="21">
        <f>'Player List'!C204</f>
        <v>5</v>
      </c>
      <c r="K12" s="21">
        <f>'Player List'!D204</f>
        <v>5</v>
      </c>
      <c r="L12" s="21">
        <f>'Player List'!E204</f>
        <v>5</v>
      </c>
      <c r="M12" s="21">
        <f>'Player List'!F204</f>
        <v>4</v>
      </c>
    </row>
    <row r="13" spans="1:13" x14ac:dyDescent="0.3">
      <c r="A13" s="17"/>
      <c r="B13" s="18" t="str">
        <f ca="1">IF($A13&lt;&gt;"",INDIRECT(ADDRESS(SUMPRODUCT(--('Player List'!$A$1:$W$198=$A13)*ROW('Player List'!$A$1:$W$198)),SUMPRODUCT(--('Player List'!$A$1:$W$198=$A13)*COLUMN('Player List'!$A$1:$W$198))+COLUMN(B13)-1,,,"Player List")),"")</f>
        <v/>
      </c>
      <c r="C13" s="19" t="str">
        <f ca="1">IF($A13&lt;&gt;"",INDIRECT(ADDRESS(SUMPRODUCT(--('Player List'!$A$1:$W$198=$A13)*ROW('Player List'!$A$1:$W$198)),SUMPRODUCT(--('Player List'!$A$1:$W$198=$A13)*COLUMN('Player List'!$A$1:$W$198))+COLUMN(C13)-1,,,"Player List")),"")</f>
        <v/>
      </c>
      <c r="D13" s="19" t="str">
        <f ca="1">IF($A13&lt;&gt;"",INDIRECT(ADDRESS(SUMPRODUCT(--('Player List'!$A$1:$W$198=$A13)*ROW('Player List'!$A$1:$W$198)),SUMPRODUCT(--('Player List'!$A$1:$W$198=$A13)*COLUMN('Player List'!$A$1:$W$198))+COLUMN(D13)-1,,,"Player List")),"")</f>
        <v/>
      </c>
      <c r="E13" s="20" t="str">
        <f ca="1">IF($A13&lt;&gt;"",INDIRECT(ADDRESS(SUMPRODUCT(--('Player List'!$A$1:$W$198=$A13)*ROW('Player List'!$A$1:$W$198)),SUMPRODUCT(--('Player List'!$A$1:$W$198=$A13)*COLUMN('Player List'!$A$1:$W$198))+COLUMN(E13)-1,,,"Player List")),"")</f>
        <v/>
      </c>
      <c r="G13" s="21" t="s">
        <v>21</v>
      </c>
      <c r="H13" s="21" t="s">
        <v>22</v>
      </c>
      <c r="I13" s="21">
        <f ca="1">COUNTIF($C$8:$C$22,H13)</f>
        <v>0</v>
      </c>
      <c r="J13" s="21">
        <f>'Player List'!C205</f>
        <v>5</v>
      </c>
      <c r="K13" s="21">
        <f>'Player List'!D205</f>
        <v>6</v>
      </c>
      <c r="L13" s="21">
        <f>'Player List'!E205</f>
        <v>4</v>
      </c>
      <c r="M13" s="21">
        <f>'Player List'!F205</f>
        <v>6</v>
      </c>
    </row>
    <row r="14" spans="1:13" x14ac:dyDescent="0.3">
      <c r="A14" s="17"/>
      <c r="B14" s="18" t="str">
        <f ca="1">IF($A14&lt;&gt;"",INDIRECT(ADDRESS(SUMPRODUCT(--('Player List'!$A$1:$W$198=$A14)*ROW('Player List'!$A$1:$W$198)),SUMPRODUCT(--('Player List'!$A$1:$W$198=$A14)*COLUMN('Player List'!$A$1:$W$198))+COLUMN(B14)-1,,,"Player List")),"")</f>
        <v/>
      </c>
      <c r="C14" s="19" t="str">
        <f ca="1">IF($A14&lt;&gt;"",INDIRECT(ADDRESS(SUMPRODUCT(--('Player List'!$A$1:$W$198=$A14)*ROW('Player List'!$A$1:$W$198)),SUMPRODUCT(--('Player List'!$A$1:$W$198=$A14)*COLUMN('Player List'!$A$1:$W$198))+COLUMN(C14)-1,,,"Player List")),"")</f>
        <v/>
      </c>
      <c r="D14" s="19" t="str">
        <f ca="1">IF($A14&lt;&gt;"",INDIRECT(ADDRESS(SUMPRODUCT(--('Player List'!$A$1:$W$198=$A14)*ROW('Player List'!$A$1:$W$198)),SUMPRODUCT(--('Player List'!$A$1:$W$198=$A14)*COLUMN('Player List'!$A$1:$W$198))+COLUMN(D14)-1,,,"Player List")),"")</f>
        <v/>
      </c>
      <c r="E14" s="20" t="str">
        <f ca="1">IF($A14&lt;&gt;"",INDIRECT(ADDRESS(SUMPRODUCT(--('Player List'!$A$1:$W$198=$A14)*ROW('Player List'!$A$1:$W$198)),SUMPRODUCT(--('Player List'!$A$1:$W$198=$A14)*COLUMN('Player List'!$A$1:$W$198))+COLUMN(E14)-1,,,"Player List")),"")</f>
        <v/>
      </c>
      <c r="G14" s="21" t="s">
        <v>23</v>
      </c>
      <c r="H14" s="21" t="s">
        <v>0</v>
      </c>
      <c r="I14" s="21">
        <f ca="1">COUNTIF($C$8:$C$22,H14)</f>
        <v>0</v>
      </c>
      <c r="J14" s="21">
        <f>'Player List'!C206</f>
        <v>3</v>
      </c>
      <c r="K14" s="21">
        <f>'Player List'!D206</f>
        <v>2</v>
      </c>
      <c r="L14" s="21">
        <f>'Player List'!E206</f>
        <v>4</v>
      </c>
      <c r="M14" s="21">
        <f>'Player List'!F206</f>
        <v>3</v>
      </c>
    </row>
    <row r="15" spans="1:13" x14ac:dyDescent="0.3">
      <c r="A15" s="17"/>
      <c r="B15" s="18" t="str">
        <f ca="1">IF($A15&lt;&gt;"",INDIRECT(ADDRESS(SUMPRODUCT(--('Player List'!$A$1:$W$198=$A15)*ROW('Player List'!$A$1:$W$198)),SUMPRODUCT(--('Player List'!$A$1:$W$198=$A15)*COLUMN('Player List'!$A$1:$W$198))+COLUMN(B15)-1,,,"Player List")),"")</f>
        <v/>
      </c>
      <c r="C15" s="19" t="str">
        <f ca="1">IF($A15&lt;&gt;"",INDIRECT(ADDRESS(SUMPRODUCT(--('Player List'!$A$1:$W$198=$A15)*ROW('Player List'!$A$1:$W$198)),SUMPRODUCT(--('Player List'!$A$1:$W$198=$A15)*COLUMN('Player List'!$A$1:$W$198))+COLUMN(C15)-1,,,"Player List")),"")</f>
        <v/>
      </c>
      <c r="D15" s="19" t="str">
        <f ca="1">IF($A15&lt;&gt;"",INDIRECT(ADDRESS(SUMPRODUCT(--('Player List'!$A$1:$W$198=$A15)*ROW('Player List'!$A$1:$W$198)),SUMPRODUCT(--('Player List'!$A$1:$W$198=$A15)*COLUMN('Player List'!$A$1:$W$198))+COLUMN(D15)-1,,,"Player List")),"")</f>
        <v/>
      </c>
      <c r="E15" s="20" t="str">
        <f ca="1">IF($A15&lt;&gt;"",INDIRECT(ADDRESS(SUMPRODUCT(--('Player List'!$A$1:$W$198=$A15)*ROW('Player List'!$A$1:$W$198)),SUMPRODUCT(--('Player List'!$A$1:$W$198=$A15)*COLUMN('Player List'!$A$1:$W$198))+COLUMN(E15)-1,,,"Player List")),"")</f>
        <v/>
      </c>
    </row>
    <row r="16" spans="1:13" x14ac:dyDescent="0.3">
      <c r="A16" s="17"/>
      <c r="B16" s="18" t="str">
        <f ca="1">IF($A16&lt;&gt;"",INDIRECT(ADDRESS(SUMPRODUCT(--('Player List'!$A$1:$W$198=$A16)*ROW('Player List'!$A$1:$W$198)),SUMPRODUCT(--('Player List'!$A$1:$W$198=$A16)*COLUMN('Player List'!$A$1:$W$198))+COLUMN(B16)-1,,,"Player List")),"")</f>
        <v/>
      </c>
      <c r="C16" s="19" t="str">
        <f ca="1">IF($A16&lt;&gt;"",INDIRECT(ADDRESS(SUMPRODUCT(--('Player List'!$A$1:$W$198=$A16)*ROW('Player List'!$A$1:$W$198)),SUMPRODUCT(--('Player List'!$A$1:$W$198=$A16)*COLUMN('Player List'!$A$1:$W$198))+COLUMN(C16)-1,,,"Player List")),"")</f>
        <v/>
      </c>
      <c r="D16" s="19" t="str">
        <f ca="1">IF($A16&lt;&gt;"",INDIRECT(ADDRESS(SUMPRODUCT(--('Player List'!$A$1:$W$198=$A16)*ROW('Player List'!$A$1:$W$198)),SUMPRODUCT(--('Player List'!$A$1:$W$198=$A16)*COLUMN('Player List'!$A$1:$W$198))+COLUMN(D16)-1,,,"Player List")),"")</f>
        <v/>
      </c>
      <c r="E16" s="20" t="str">
        <f ca="1">IF($A16&lt;&gt;"",INDIRECT(ADDRESS(SUMPRODUCT(--('Player List'!$A$1:$W$198=$A16)*ROW('Player List'!$A$1:$W$198)),SUMPRODUCT(--('Player List'!$A$1:$W$198=$A16)*COLUMN('Player List'!$A$1:$W$198))+COLUMN(E16)-1,,,"Player List")),"")</f>
        <v/>
      </c>
      <c r="G16" s="25" t="s">
        <v>24</v>
      </c>
      <c r="H16" s="26"/>
      <c r="I16" s="27"/>
      <c r="J16" s="21">
        <f>'Player List'!C201</f>
        <v>15</v>
      </c>
    </row>
    <row r="17" spans="1:7" x14ac:dyDescent="0.3">
      <c r="A17" s="17"/>
      <c r="B17" s="18" t="str">
        <f ca="1">IF($A17&lt;&gt;"",INDIRECT(ADDRESS(SUMPRODUCT(--('Player List'!$A$1:$W$198=$A17)*ROW('Player List'!$A$1:$W$198)),SUMPRODUCT(--('Player List'!$A$1:$W$198=$A17)*COLUMN('Player List'!$A$1:$W$198))+COLUMN(B17)-1,,,"Player List")),"")</f>
        <v/>
      </c>
      <c r="C17" s="19" t="str">
        <f ca="1">IF($A17&lt;&gt;"",INDIRECT(ADDRESS(SUMPRODUCT(--('Player List'!$A$1:$W$198=$A17)*ROW('Player List'!$A$1:$W$198)),SUMPRODUCT(--('Player List'!$A$1:$W$198=$A17)*COLUMN('Player List'!$A$1:$W$198))+COLUMN(C17)-1,,,"Player List")),"")</f>
        <v/>
      </c>
      <c r="D17" s="19" t="str">
        <f ca="1">IF($A17&lt;&gt;"",INDIRECT(ADDRESS(SUMPRODUCT(--('Player List'!$A$1:$W$198=$A17)*ROW('Player List'!$A$1:$W$198)),SUMPRODUCT(--('Player List'!$A$1:$W$198=$A17)*COLUMN('Player List'!$A$1:$W$198))+COLUMN(D17)-1,,,"Player List")),"")</f>
        <v/>
      </c>
      <c r="E17" s="20" t="str">
        <f ca="1">IF($A17&lt;&gt;"",INDIRECT(ADDRESS(SUMPRODUCT(--('Player List'!$A$1:$W$198=$A17)*ROW('Player List'!$A$1:$W$198)),SUMPRODUCT(--('Player List'!$A$1:$W$198=$A17)*COLUMN('Player List'!$A$1:$W$198))+COLUMN(E17)-1,,,"Player List")),"")</f>
        <v/>
      </c>
    </row>
    <row r="18" spans="1:7" x14ac:dyDescent="0.3">
      <c r="A18" s="17"/>
      <c r="B18" s="18" t="str">
        <f ca="1">IF($A18&lt;&gt;"",INDIRECT(ADDRESS(SUMPRODUCT(--('Player List'!$A$1:$W$198=$A18)*ROW('Player List'!$A$1:$W$198)),SUMPRODUCT(--('Player List'!$A$1:$W$198=$A18)*COLUMN('Player List'!$A$1:$W$198))+COLUMN(B18)-1,,,"Player List")),"")</f>
        <v/>
      </c>
      <c r="C18" s="19" t="str">
        <f ca="1">IF($A18&lt;&gt;"",INDIRECT(ADDRESS(SUMPRODUCT(--('Player List'!$A$1:$W$198=$A18)*ROW('Player List'!$A$1:$W$198)),SUMPRODUCT(--('Player List'!$A$1:$W$198=$A18)*COLUMN('Player List'!$A$1:$W$198))+COLUMN(C18)-1,,,"Player List")),"")</f>
        <v/>
      </c>
      <c r="D18" s="19" t="str">
        <f ca="1">IF($A18&lt;&gt;"",INDIRECT(ADDRESS(SUMPRODUCT(--('Player List'!$A$1:$W$198=$A18)*ROW('Player List'!$A$1:$W$198)),SUMPRODUCT(--('Player List'!$A$1:$W$198=$A18)*COLUMN('Player List'!$A$1:$W$198))+COLUMN(D18)-1,,,"Player List")),"")</f>
        <v/>
      </c>
      <c r="E18" s="20" t="str">
        <f ca="1">IF($A18&lt;&gt;"",INDIRECT(ADDRESS(SUMPRODUCT(--('Player List'!$A$1:$W$198=$A18)*ROW('Player List'!$A$1:$W$198)),SUMPRODUCT(--('Player List'!$A$1:$W$198=$A18)*COLUMN('Player List'!$A$1:$W$198))+COLUMN(E18)-1,,,"Player List")),"")</f>
        <v/>
      </c>
    </row>
    <row r="19" spans="1:7" x14ac:dyDescent="0.3">
      <c r="A19" s="17"/>
      <c r="B19" s="18" t="str">
        <f ca="1">IF($A19&lt;&gt;"",INDIRECT(ADDRESS(SUMPRODUCT(--('Player List'!$A$1:$W$198=$A19)*ROW('Player List'!$A$1:$W$198)),SUMPRODUCT(--('Player List'!$A$1:$W$198=$A19)*COLUMN('Player List'!$A$1:$W$198))+COLUMN(B19)-1,,,"Player List")),"")</f>
        <v/>
      </c>
      <c r="C19" s="19" t="str">
        <f ca="1">IF($A19&lt;&gt;"",INDIRECT(ADDRESS(SUMPRODUCT(--('Player List'!$A$1:$W$198=$A19)*ROW('Player List'!$A$1:$W$198)),SUMPRODUCT(--('Player List'!$A$1:$W$198=$A19)*COLUMN('Player List'!$A$1:$W$198))+COLUMN(C19)-1,,,"Player List")),"")</f>
        <v/>
      </c>
      <c r="D19" s="19" t="str">
        <f ca="1">IF($A19&lt;&gt;"",INDIRECT(ADDRESS(SUMPRODUCT(--('Player List'!$A$1:$W$198=$A19)*ROW('Player List'!$A$1:$W$198)),SUMPRODUCT(--('Player List'!$A$1:$W$198=$A19)*COLUMN('Player List'!$A$1:$W$198))+COLUMN(D19)-1,,,"Player List")),"")</f>
        <v/>
      </c>
      <c r="E19" s="20" t="str">
        <f ca="1">IF($A19&lt;&gt;"",INDIRECT(ADDRESS(SUMPRODUCT(--('Player List'!$A$1:$W$198=$A19)*ROW('Player List'!$A$1:$W$198)),SUMPRODUCT(--('Player List'!$A$1:$W$198=$A19)*COLUMN('Player List'!$A$1:$W$198))+COLUMN(E19)-1,,,"Player List")),"")</f>
        <v/>
      </c>
    </row>
    <row r="20" spans="1:7" x14ac:dyDescent="0.3">
      <c r="A20" s="17"/>
      <c r="B20" s="18" t="str">
        <f ca="1">IF($A20&lt;&gt;"",INDIRECT(ADDRESS(SUMPRODUCT(--('Player List'!$A$1:$W$198=$A20)*ROW('Player List'!$A$1:$W$198)),SUMPRODUCT(--('Player List'!$A$1:$W$198=$A20)*COLUMN('Player List'!$A$1:$W$198))+COLUMN(B20)-1,,,"Player List")),"")</f>
        <v/>
      </c>
      <c r="C20" s="19" t="str">
        <f ca="1">IF($A20&lt;&gt;"",INDIRECT(ADDRESS(SUMPRODUCT(--('Player List'!$A$1:$W$198=$A20)*ROW('Player List'!$A$1:$W$198)),SUMPRODUCT(--('Player List'!$A$1:$W$198=$A20)*COLUMN('Player List'!$A$1:$W$198))+COLUMN(C20)-1,,,"Player List")),"")</f>
        <v/>
      </c>
      <c r="D20" s="19" t="str">
        <f ca="1">IF($A20&lt;&gt;"",INDIRECT(ADDRESS(SUMPRODUCT(--('Player List'!$A$1:$W$198=$A20)*ROW('Player List'!$A$1:$W$198)),SUMPRODUCT(--('Player List'!$A$1:$W$198=$A20)*COLUMN('Player List'!$A$1:$W$198))+COLUMN(D20)-1,,,"Player List")),"")</f>
        <v/>
      </c>
      <c r="E20" s="20" t="str">
        <f ca="1">IF($A20&lt;&gt;"",INDIRECT(ADDRESS(SUMPRODUCT(--('Player List'!$A$1:$W$198=$A20)*ROW('Player List'!$A$1:$W$198)),SUMPRODUCT(--('Player List'!$A$1:$W$198=$A20)*COLUMN('Player List'!$A$1:$W$198))+COLUMN(E20)-1,,,"Player List")),"")</f>
        <v/>
      </c>
    </row>
    <row r="21" spans="1:7" x14ac:dyDescent="0.3">
      <c r="A21" s="17"/>
      <c r="B21" s="18" t="str">
        <f ca="1">IF($A21&lt;&gt;"",INDIRECT(ADDRESS(SUMPRODUCT(--('Player List'!$A$1:$W$198=$A21)*ROW('Player List'!$A$1:$W$198)),SUMPRODUCT(--('Player List'!$A$1:$W$198=$A21)*COLUMN('Player List'!$A$1:$W$198))+COLUMN(B21)-1,,,"Player List")),"")</f>
        <v/>
      </c>
      <c r="C21" s="19" t="str">
        <f ca="1">IF($A21&lt;&gt;"",INDIRECT(ADDRESS(SUMPRODUCT(--('Player List'!$A$1:$W$198=$A21)*ROW('Player List'!$A$1:$W$198)),SUMPRODUCT(--('Player List'!$A$1:$W$198=$A21)*COLUMN('Player List'!$A$1:$W$198))+COLUMN(C21)-1,,,"Player List")),"")</f>
        <v/>
      </c>
      <c r="D21" s="19" t="str">
        <f ca="1">IF($A21&lt;&gt;"",INDIRECT(ADDRESS(SUMPRODUCT(--('Player List'!$A$1:$W$198=$A21)*ROW('Player List'!$A$1:$W$198)),SUMPRODUCT(--('Player List'!$A$1:$W$198=$A21)*COLUMN('Player List'!$A$1:$W$198))+COLUMN(D21)-1,,,"Player List")),"")</f>
        <v/>
      </c>
      <c r="E21" s="20" t="str">
        <f ca="1">IF($A21&lt;&gt;"",INDIRECT(ADDRESS(SUMPRODUCT(--('Player List'!$A$1:$W$198=$A21)*ROW('Player List'!$A$1:$W$198)),SUMPRODUCT(--('Player List'!$A$1:$W$198=$A21)*COLUMN('Player List'!$A$1:$W$198))+COLUMN(E21)-1,,,"Player List")),"")</f>
        <v/>
      </c>
    </row>
    <row r="22" spans="1:7" x14ac:dyDescent="0.3">
      <c r="A22" s="17"/>
      <c r="B22" s="18" t="str">
        <f ca="1">IF($A22&lt;&gt;"",INDIRECT(ADDRESS(SUMPRODUCT(--('Player List'!$A$1:$W$198=$A22)*ROW('Player List'!$A$1:$W$198)),SUMPRODUCT(--('Player List'!$A$1:$W$198=$A22)*COLUMN('Player List'!$A$1:$W$198))+COLUMN(B22)-1,,,"Player List")),"")</f>
        <v/>
      </c>
      <c r="C22" s="19" t="str">
        <f ca="1">IF($A22&lt;&gt;"",INDIRECT(ADDRESS(SUMPRODUCT(--('Player List'!$A$1:$W$198=$A22)*ROW('Player List'!$A$1:$W$198)),SUMPRODUCT(--('Player List'!$A$1:$W$198=$A22)*COLUMN('Player List'!$A$1:$W$198))+COLUMN(C22)-1,,,"Player List")),"")</f>
        <v/>
      </c>
      <c r="D22" s="19" t="str">
        <f ca="1">IF($A22&lt;&gt;"",INDIRECT(ADDRESS(SUMPRODUCT(--('Player List'!$A$1:$W$198=$A22)*ROW('Player List'!$A$1:$W$198)),SUMPRODUCT(--('Player List'!$A$1:$W$198=$A22)*COLUMN('Player List'!$A$1:$W$198))+COLUMN(D22)-1,,,"Player List")),"")</f>
        <v/>
      </c>
      <c r="E22" s="20" t="str">
        <f ca="1">IF($A22&lt;&gt;"",INDIRECT(ADDRESS(SUMPRODUCT(--('Player List'!$A$1:$W$198=$A22)*ROW('Player List'!$A$1:$W$198)),SUMPRODUCT(--('Player List'!$A$1:$W$198=$A22)*COLUMN('Player List'!$A$1:$W$198))+COLUMN(E22)-1,,,"Player List")),"")</f>
        <v/>
      </c>
    </row>
    <row r="23" spans="1:7" x14ac:dyDescent="0.3">
      <c r="A23" s="60" t="s">
        <v>25</v>
      </c>
      <c r="B23" s="61"/>
      <c r="C23" s="61"/>
      <c r="D23" s="61"/>
      <c r="E23" s="62"/>
    </row>
    <row r="24" spans="1:7" x14ac:dyDescent="0.3">
      <c r="A24" s="17"/>
      <c r="B24" s="18" t="str">
        <f ca="1">IF($A24&lt;&gt;"",INDIRECT(ADDRESS(SUMPRODUCT(--('Player List'!$A$1:$W$198=$A24)*ROW('Player List'!$A$1:$W$198)),SUMPRODUCT(--('Player List'!$A$1:$W$198=$A24)*COLUMN('Player List'!$A$1:$W$198))+COLUMN(B24)-1,,,"Player List")),"")</f>
        <v/>
      </c>
      <c r="C24" s="19" t="str">
        <f ca="1">IF($A24&lt;&gt;"",INDIRECT(ADDRESS(SUMPRODUCT(--('Player List'!$A$1:$W$198=$A24)*ROW('Player List'!$A$1:$W$198)),SUMPRODUCT(--('Player List'!$A$1:$W$198=$A24)*COLUMN('Player List'!$A$1:$W$198))+COLUMN(C24)-1,,,"Player List")),"")</f>
        <v/>
      </c>
      <c r="D24" s="19" t="str">
        <f ca="1">IF($A24&lt;&gt;"",INDIRECT(ADDRESS(SUMPRODUCT(--('Player List'!$A$1:$W$198=$A24)*ROW('Player List'!$A$1:$W$198)),SUMPRODUCT(--('Player List'!$A$1:$W$198=$A24)*COLUMN('Player List'!$A$1:$W$198))+COLUMN(D24)-1,,,"Player List")),"")</f>
        <v/>
      </c>
      <c r="E24" s="20" t="str">
        <f ca="1">IF($A24&lt;&gt;"",INDIRECT(ADDRESS(SUMPRODUCT(--('Player List'!$A$1:$W$198=$A24)*ROW('Player List'!$A$1:$W$198)),SUMPRODUCT(--('Player List'!$A$1:$W$198=$A24)*COLUMN('Player List'!$A$1:$W$198))+COLUMN(E24)-1,,,"Player List")),"")</f>
        <v/>
      </c>
    </row>
    <row r="25" spans="1:7" x14ac:dyDescent="0.3">
      <c r="A25" s="28" t="str">
        <f>"Total Team Cost (Must total £"&amp;I8&amp;"m or less)"</f>
        <v>Total Team Cost (Must total £70m or less)</v>
      </c>
      <c r="B25" s="29"/>
      <c r="C25" s="28"/>
      <c r="D25" s="28"/>
      <c r="E25" s="22">
        <f ca="1">SUM(E8:E24)</f>
        <v>0</v>
      </c>
    </row>
    <row r="26" spans="1:7" x14ac:dyDescent="0.3">
      <c r="A26" s="30" t="str">
        <f>IF(ISERROR(MATCH(A24,A8:A22,0)),"Error","")</f>
        <v>Error</v>
      </c>
      <c r="B26" s="30" t="str">
        <f t="array" ref="B26">IF(MAX(COUNTIF(A8:A22,A8:A22))&gt;1,"Error","")</f>
        <v/>
      </c>
      <c r="C26" s="30" t="str">
        <f ca="1">IF(OR(AND(I12=J12,I13=J13,I14=J14),AND(I12=K12,I13=K13,I14=K14),AND(I12=L12,I13=L13,I14=L14),AND(I12=M12,I13=M13,I14=M14)),"","Error")</f>
        <v>Error</v>
      </c>
      <c r="D26" s="13" t="str">
        <f t="array" aca="1" ref="D26" ca="1">IF(MAX(COUNTIF(D8:D22,D8:D22))&gt;J16,"Error","")</f>
        <v/>
      </c>
      <c r="E26" s="13" t="str">
        <f ca="1">IF(ISERROR(E$25),"Error",IF(E$25&gt;I8,"Error",""))</f>
        <v/>
      </c>
      <c r="G26" s="31"/>
    </row>
  </sheetData>
  <sheetProtection sheet="1" objects="1" scenarios="1"/>
  <mergeCells count="9">
    <mergeCell ref="A1:E1"/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10" priority="1" stopIfTrue="1">
      <formula>ISNUMBER(FIND("*",$B23))</formula>
    </cfRule>
  </conditionalFormatting>
  <conditionalFormatting sqref="A26:E26">
    <cfRule type="expression" dxfId="9" priority="2" stopIfTrue="1">
      <formula>COUNT($A$8:$A$22)&lt;15</formula>
    </cfRule>
  </conditionalFormatting>
  <conditionalFormatting sqref="G9:I9">
    <cfRule type="expression" dxfId="8" priority="3" stopIfTrue="1">
      <formula>$I$9&lt;0</formula>
    </cfRule>
  </conditionalFormatting>
  <conditionalFormatting sqref="A24:E24 A8:E22">
    <cfRule type="expression" dxfId="7" priority="4" stopIfTrue="1">
      <formula>$G$1="Warning:  Your team is not legal because:"</formula>
    </cfRule>
    <cfRule type="expression" dxfId="6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9">
    <pageSetUpPr fitToPage="1"/>
  </sheetPr>
  <dimension ref="A1:Y317"/>
  <sheetViews>
    <sheetView view="pageBreakPreview" zoomScaleNormal="100" zoomScaleSheetLayoutView="100" workbookViewId="0">
      <selection sqref="A1:A2"/>
    </sheetView>
  </sheetViews>
  <sheetFormatPr defaultColWidth="9.28515625" defaultRowHeight="10.199999999999999" x14ac:dyDescent="0.2"/>
  <cols>
    <col min="1" max="1" width="7.140625" style="4" customWidth="1"/>
    <col min="2" max="2" width="19.85546875" style="1" customWidth="1"/>
    <col min="3" max="3" width="4.140625" style="5" customWidth="1"/>
    <col min="4" max="4" width="5.42578125" style="1" customWidth="1"/>
    <col min="5" max="5" width="6" style="6" customWidth="1"/>
    <col min="6" max="6" width="3.42578125" style="5" customWidth="1"/>
    <col min="7" max="7" width="3.42578125" style="1" customWidth="1"/>
    <col min="8" max="8" width="1.85546875" style="1" customWidth="1"/>
    <col min="9" max="9" width="7.140625" style="4" customWidth="1"/>
    <col min="10" max="10" width="19.85546875" style="1" customWidth="1"/>
    <col min="11" max="11" width="4.140625" style="5" customWidth="1"/>
    <col min="12" max="12" width="5.42578125" style="1" customWidth="1"/>
    <col min="13" max="13" width="6" style="6" customWidth="1"/>
    <col min="14" max="14" width="3.42578125" style="7" customWidth="1"/>
    <col min="15" max="15" width="3.42578125" style="8" customWidth="1"/>
    <col min="16" max="16" width="1.85546875" style="1" customWidth="1"/>
    <col min="17" max="17" width="7.140625" style="4" customWidth="1"/>
    <col min="18" max="18" width="19.85546875" style="1" customWidth="1"/>
    <col min="19" max="19" width="4.140625" style="5" customWidth="1"/>
    <col min="20" max="20" width="5.42578125" style="1" customWidth="1"/>
    <col min="21" max="21" width="6" style="6" customWidth="1"/>
    <col min="22" max="23" width="3.42578125" style="8" customWidth="1"/>
    <col min="24" max="16384" width="9.28515625" style="1"/>
  </cols>
  <sheetData>
    <row r="1" spans="1:25" ht="10.050000000000001" customHeight="1" thickTop="1" x14ac:dyDescent="0.2">
      <c r="A1" s="67" t="s">
        <v>8</v>
      </c>
      <c r="B1" s="67" t="s">
        <v>9</v>
      </c>
      <c r="C1" s="67" t="s">
        <v>26</v>
      </c>
      <c r="D1" s="67" t="s">
        <v>11</v>
      </c>
      <c r="E1" s="67" t="s">
        <v>27</v>
      </c>
      <c r="F1" s="67" t="s">
        <v>343</v>
      </c>
      <c r="G1" s="67"/>
      <c r="H1" s="39"/>
      <c r="I1" s="67" t="s">
        <v>8</v>
      </c>
      <c r="J1" s="67" t="s">
        <v>9</v>
      </c>
      <c r="K1" s="67" t="s">
        <v>26</v>
      </c>
      <c r="L1" s="67" t="s">
        <v>11</v>
      </c>
      <c r="M1" s="67" t="s">
        <v>27</v>
      </c>
      <c r="N1" s="67" t="s">
        <v>343</v>
      </c>
      <c r="O1" s="67"/>
      <c r="P1" s="39"/>
      <c r="Q1" s="67" t="s">
        <v>8</v>
      </c>
      <c r="R1" s="67" t="s">
        <v>9</v>
      </c>
      <c r="S1" s="67" t="s">
        <v>26</v>
      </c>
      <c r="T1" s="67" t="s">
        <v>11</v>
      </c>
      <c r="U1" s="67" t="s">
        <v>27</v>
      </c>
      <c r="V1" s="67" t="s">
        <v>343</v>
      </c>
      <c r="W1" s="67"/>
      <c r="X1" s="40"/>
      <c r="Y1" s="40"/>
    </row>
    <row r="2" spans="1:25" s="2" customFormat="1" ht="10.050000000000001" customHeight="1" x14ac:dyDescent="0.2">
      <c r="A2" s="68"/>
      <c r="B2" s="68"/>
      <c r="C2" s="68"/>
      <c r="D2" s="68"/>
      <c r="E2" s="68"/>
      <c r="F2" s="67"/>
      <c r="G2" s="67"/>
      <c r="H2" s="41"/>
      <c r="I2" s="68"/>
      <c r="J2" s="68"/>
      <c r="K2" s="68"/>
      <c r="L2" s="68"/>
      <c r="M2" s="68"/>
      <c r="N2" s="67"/>
      <c r="O2" s="67"/>
      <c r="P2" s="41"/>
      <c r="Q2" s="68"/>
      <c r="R2" s="68"/>
      <c r="S2" s="68"/>
      <c r="T2" s="68"/>
      <c r="U2" s="68"/>
      <c r="V2" s="67"/>
      <c r="W2" s="67"/>
      <c r="X2" s="41"/>
      <c r="Y2" s="42"/>
    </row>
    <row r="3" spans="1:25" ht="10.050000000000001" customHeight="1" x14ac:dyDescent="0.2">
      <c r="A3" s="43">
        <v>121160</v>
      </c>
      <c r="B3" s="44" t="s">
        <v>48</v>
      </c>
      <c r="C3" s="45" t="s">
        <v>18</v>
      </c>
      <c r="D3" s="44" t="s">
        <v>53</v>
      </c>
      <c r="E3" s="46">
        <v>4.7</v>
      </c>
      <c r="F3" s="69">
        <v>161</v>
      </c>
      <c r="G3" s="70">
        <v>0</v>
      </c>
      <c r="H3" s="40"/>
      <c r="I3" s="43">
        <v>106611</v>
      </c>
      <c r="J3" s="44" t="s">
        <v>201</v>
      </c>
      <c r="K3" s="45" t="s">
        <v>20</v>
      </c>
      <c r="L3" s="44" t="s">
        <v>30</v>
      </c>
      <c r="M3" s="46">
        <v>3.4</v>
      </c>
      <c r="N3" s="69">
        <v>118</v>
      </c>
      <c r="O3" s="70">
        <v>0</v>
      </c>
      <c r="P3" s="40"/>
      <c r="Q3" s="43">
        <v>189627</v>
      </c>
      <c r="R3" s="44" t="s">
        <v>420</v>
      </c>
      <c r="S3" s="45" t="s">
        <v>20</v>
      </c>
      <c r="T3" s="44" t="s">
        <v>347</v>
      </c>
      <c r="U3" s="46">
        <v>2.5</v>
      </c>
      <c r="V3" s="69" t="s">
        <v>57</v>
      </c>
      <c r="W3" s="70">
        <v>0</v>
      </c>
      <c r="X3" s="40"/>
      <c r="Y3" s="40"/>
    </row>
    <row r="4" spans="1:25" ht="10.050000000000001" customHeight="1" x14ac:dyDescent="0.2">
      <c r="A4" s="43">
        <v>17745</v>
      </c>
      <c r="B4" s="44" t="s">
        <v>59</v>
      </c>
      <c r="C4" s="45" t="s">
        <v>18</v>
      </c>
      <c r="D4" s="44" t="s">
        <v>36</v>
      </c>
      <c r="E4" s="46">
        <v>4.4000000000000004</v>
      </c>
      <c r="F4" s="69">
        <v>128</v>
      </c>
      <c r="G4" s="70">
        <v>0</v>
      </c>
      <c r="H4" s="40"/>
      <c r="I4" s="43">
        <v>40146</v>
      </c>
      <c r="J4" s="44" t="s">
        <v>537</v>
      </c>
      <c r="K4" s="45" t="s">
        <v>20</v>
      </c>
      <c r="L4" s="44" t="s">
        <v>36</v>
      </c>
      <c r="M4" s="46">
        <v>3.3</v>
      </c>
      <c r="N4" s="69">
        <v>91</v>
      </c>
      <c r="O4" s="70">
        <v>0</v>
      </c>
      <c r="P4" s="40"/>
      <c r="Q4" s="43">
        <v>194010</v>
      </c>
      <c r="R4" s="44" t="s">
        <v>421</v>
      </c>
      <c r="S4" s="45" t="s">
        <v>20</v>
      </c>
      <c r="T4" s="44" t="s">
        <v>361</v>
      </c>
      <c r="U4" s="46">
        <v>2.5</v>
      </c>
      <c r="V4" s="69" t="s">
        <v>57</v>
      </c>
      <c r="W4" s="70">
        <v>0</v>
      </c>
      <c r="X4" s="40"/>
      <c r="Y4" s="40"/>
    </row>
    <row r="5" spans="1:25" ht="10.050000000000001" customHeight="1" x14ac:dyDescent="0.2">
      <c r="A5" s="43">
        <v>116535</v>
      </c>
      <c r="B5" s="44" t="s">
        <v>46</v>
      </c>
      <c r="C5" s="45" t="s">
        <v>18</v>
      </c>
      <c r="D5" s="44" t="s">
        <v>34</v>
      </c>
      <c r="E5" s="46">
        <v>4.3</v>
      </c>
      <c r="F5" s="69">
        <v>116</v>
      </c>
      <c r="G5" s="70">
        <v>0</v>
      </c>
      <c r="H5" s="40"/>
      <c r="I5" s="43">
        <v>51927</v>
      </c>
      <c r="J5" s="44" t="s">
        <v>427</v>
      </c>
      <c r="K5" s="45" t="s">
        <v>20</v>
      </c>
      <c r="L5" s="44" t="s">
        <v>37</v>
      </c>
      <c r="M5" s="46">
        <v>3.3</v>
      </c>
      <c r="N5" s="69">
        <v>98</v>
      </c>
      <c r="O5" s="70">
        <v>0</v>
      </c>
      <c r="P5" s="40"/>
      <c r="Q5" s="43">
        <v>199584</v>
      </c>
      <c r="R5" s="44" t="s">
        <v>422</v>
      </c>
      <c r="S5" s="45" t="s">
        <v>20</v>
      </c>
      <c r="T5" s="44" t="s">
        <v>33</v>
      </c>
      <c r="U5" s="46">
        <v>2.5</v>
      </c>
      <c r="V5" s="69">
        <v>21</v>
      </c>
      <c r="W5" s="70">
        <v>0</v>
      </c>
      <c r="X5" s="40"/>
      <c r="Y5" s="40"/>
    </row>
    <row r="6" spans="1:25" ht="10.050000000000001" customHeight="1" x14ac:dyDescent="0.2">
      <c r="A6" s="43">
        <v>228286</v>
      </c>
      <c r="B6" s="44" t="s">
        <v>348</v>
      </c>
      <c r="C6" s="45" t="s">
        <v>18</v>
      </c>
      <c r="D6" s="44" t="s">
        <v>28</v>
      </c>
      <c r="E6" s="46">
        <v>4.3</v>
      </c>
      <c r="F6" s="69">
        <v>135</v>
      </c>
      <c r="G6" s="70">
        <v>0</v>
      </c>
      <c r="H6" s="40"/>
      <c r="I6" s="43">
        <v>66588</v>
      </c>
      <c r="J6" s="44" t="s">
        <v>211</v>
      </c>
      <c r="K6" s="45" t="s">
        <v>20</v>
      </c>
      <c r="L6" s="44" t="s">
        <v>67</v>
      </c>
      <c r="M6" s="46">
        <v>3.3</v>
      </c>
      <c r="N6" s="69">
        <v>101</v>
      </c>
      <c r="O6" s="70">
        <v>0</v>
      </c>
      <c r="P6" s="40"/>
      <c r="Q6" s="43">
        <v>214225</v>
      </c>
      <c r="R6" s="44" t="s">
        <v>424</v>
      </c>
      <c r="S6" s="45" t="s">
        <v>20</v>
      </c>
      <c r="T6" s="44" t="s">
        <v>33</v>
      </c>
      <c r="U6" s="46">
        <v>2.5</v>
      </c>
      <c r="V6" s="69">
        <v>38</v>
      </c>
      <c r="W6" s="70">
        <v>0</v>
      </c>
      <c r="X6" s="40"/>
      <c r="Y6" s="40"/>
    </row>
    <row r="7" spans="1:25" ht="10.050000000000001" customHeight="1" x14ac:dyDescent="0.2">
      <c r="A7" s="43">
        <v>37915</v>
      </c>
      <c r="B7" s="44" t="s">
        <v>62</v>
      </c>
      <c r="C7" s="45" t="s">
        <v>18</v>
      </c>
      <c r="D7" s="44" t="s">
        <v>33</v>
      </c>
      <c r="E7" s="46">
        <v>4.2</v>
      </c>
      <c r="F7" s="69">
        <v>115</v>
      </c>
      <c r="G7" s="70">
        <v>0</v>
      </c>
      <c r="H7" s="40"/>
      <c r="I7" s="43">
        <v>98745</v>
      </c>
      <c r="J7" s="44" t="s">
        <v>197</v>
      </c>
      <c r="K7" s="45" t="s">
        <v>20</v>
      </c>
      <c r="L7" s="44" t="s">
        <v>32</v>
      </c>
      <c r="M7" s="46">
        <v>3.3</v>
      </c>
      <c r="N7" s="69">
        <v>88</v>
      </c>
      <c r="O7" s="70">
        <v>0</v>
      </c>
      <c r="P7" s="40"/>
      <c r="Q7" s="43">
        <v>222694</v>
      </c>
      <c r="R7" s="44" t="s">
        <v>66</v>
      </c>
      <c r="S7" s="45" t="s">
        <v>20</v>
      </c>
      <c r="T7" s="44" t="s">
        <v>67</v>
      </c>
      <c r="U7" s="46">
        <v>2.5</v>
      </c>
      <c r="V7" s="69">
        <v>78</v>
      </c>
      <c r="W7" s="70">
        <v>0</v>
      </c>
      <c r="X7" s="40"/>
      <c r="Y7" s="40"/>
    </row>
    <row r="8" spans="1:25" ht="10.050000000000001" customHeight="1" x14ac:dyDescent="0.2">
      <c r="A8" s="43">
        <v>98747</v>
      </c>
      <c r="B8" s="44" t="s">
        <v>56</v>
      </c>
      <c r="C8" s="45" t="s">
        <v>18</v>
      </c>
      <c r="D8" s="44" t="s">
        <v>37</v>
      </c>
      <c r="E8" s="46">
        <v>4.0999999999999996</v>
      </c>
      <c r="F8" s="69">
        <v>102</v>
      </c>
      <c r="G8" s="70">
        <v>0</v>
      </c>
      <c r="H8" s="40"/>
      <c r="I8" s="43">
        <v>107613</v>
      </c>
      <c r="J8" s="44" t="s">
        <v>87</v>
      </c>
      <c r="K8" s="45" t="s">
        <v>20</v>
      </c>
      <c r="L8" s="44" t="s">
        <v>64</v>
      </c>
      <c r="M8" s="46">
        <v>3.3</v>
      </c>
      <c r="N8" s="69">
        <v>89</v>
      </c>
      <c r="O8" s="70">
        <v>0</v>
      </c>
      <c r="P8" s="40"/>
      <c r="Q8" s="43">
        <v>232423</v>
      </c>
      <c r="R8" s="44" t="s">
        <v>428</v>
      </c>
      <c r="S8" s="45" t="s">
        <v>20</v>
      </c>
      <c r="T8" s="44" t="s">
        <v>1</v>
      </c>
      <c r="U8" s="46">
        <v>2.5</v>
      </c>
      <c r="V8" s="69" t="s">
        <v>29</v>
      </c>
      <c r="W8" s="70" t="s">
        <v>29</v>
      </c>
      <c r="X8" s="40"/>
      <c r="Y8" s="40"/>
    </row>
    <row r="9" spans="1:25" ht="10.050000000000001" customHeight="1" x14ac:dyDescent="0.2">
      <c r="A9" s="43">
        <v>80201</v>
      </c>
      <c r="B9" s="44" t="s">
        <v>68</v>
      </c>
      <c r="C9" s="45" t="s">
        <v>18</v>
      </c>
      <c r="D9" s="44" t="s">
        <v>32</v>
      </c>
      <c r="E9" s="46">
        <v>4</v>
      </c>
      <c r="F9" s="69">
        <v>120</v>
      </c>
      <c r="G9" s="70">
        <v>0</v>
      </c>
      <c r="H9" s="40"/>
      <c r="I9" s="43">
        <v>149484</v>
      </c>
      <c r="J9" s="44" t="s">
        <v>60</v>
      </c>
      <c r="K9" s="45" t="s">
        <v>20</v>
      </c>
      <c r="L9" s="44" t="s">
        <v>61</v>
      </c>
      <c r="M9" s="46">
        <v>3.3</v>
      </c>
      <c r="N9" s="69">
        <v>129</v>
      </c>
      <c r="O9" s="70">
        <v>0</v>
      </c>
      <c r="P9" s="40"/>
      <c r="Q9" s="43">
        <v>437626</v>
      </c>
      <c r="R9" s="44" t="s">
        <v>429</v>
      </c>
      <c r="S9" s="45" t="s">
        <v>20</v>
      </c>
      <c r="T9" s="44" t="s">
        <v>32</v>
      </c>
      <c r="U9" s="46">
        <v>2.5</v>
      </c>
      <c r="V9" s="69" t="s">
        <v>57</v>
      </c>
      <c r="W9" s="70">
        <v>0</v>
      </c>
      <c r="X9" s="40"/>
      <c r="Y9" s="40"/>
    </row>
    <row r="10" spans="1:25" ht="10.050000000000001" customHeight="1" x14ac:dyDescent="0.2">
      <c r="A10" s="43">
        <v>111234</v>
      </c>
      <c r="B10" s="44" t="s">
        <v>72</v>
      </c>
      <c r="C10" s="45" t="s">
        <v>18</v>
      </c>
      <c r="D10" s="44" t="s">
        <v>30</v>
      </c>
      <c r="E10" s="46">
        <v>3.9</v>
      </c>
      <c r="F10" s="69">
        <v>93</v>
      </c>
      <c r="G10" s="70">
        <v>0</v>
      </c>
      <c r="H10" s="40"/>
      <c r="I10" s="43">
        <v>444463</v>
      </c>
      <c r="J10" s="44" t="s">
        <v>431</v>
      </c>
      <c r="K10" s="45" t="s">
        <v>20</v>
      </c>
      <c r="L10" s="44" t="s">
        <v>36</v>
      </c>
      <c r="M10" s="46">
        <v>3.3</v>
      </c>
      <c r="N10" s="69">
        <v>96</v>
      </c>
      <c r="O10" s="70">
        <v>0</v>
      </c>
      <c r="P10" s="40"/>
      <c r="Q10" s="43">
        <v>17997</v>
      </c>
      <c r="R10" s="44" t="s">
        <v>198</v>
      </c>
      <c r="S10" s="45" t="s">
        <v>20</v>
      </c>
      <c r="T10" s="44" t="s">
        <v>37</v>
      </c>
      <c r="U10" s="46">
        <v>2.4</v>
      </c>
      <c r="V10" s="69">
        <v>10</v>
      </c>
      <c r="W10" s="70">
        <v>0</v>
      </c>
      <c r="X10" s="40"/>
      <c r="Y10" s="40"/>
    </row>
    <row r="11" spans="1:25" ht="10.050000000000001" customHeight="1" x14ac:dyDescent="0.2">
      <c r="A11" s="43">
        <v>51940</v>
      </c>
      <c r="B11" s="44" t="s">
        <v>352</v>
      </c>
      <c r="C11" s="45" t="s">
        <v>18</v>
      </c>
      <c r="D11" s="44" t="s">
        <v>31</v>
      </c>
      <c r="E11" s="46">
        <v>3.8</v>
      </c>
      <c r="F11" s="69">
        <v>82</v>
      </c>
      <c r="G11" s="70">
        <v>0</v>
      </c>
      <c r="H11" s="40"/>
      <c r="I11" s="43">
        <v>18892</v>
      </c>
      <c r="J11" s="44" t="s">
        <v>432</v>
      </c>
      <c r="K11" s="45" t="s">
        <v>20</v>
      </c>
      <c r="L11" s="44" t="s">
        <v>61</v>
      </c>
      <c r="M11" s="46">
        <v>3.2</v>
      </c>
      <c r="N11" s="69" t="s">
        <v>57</v>
      </c>
      <c r="O11" s="70">
        <v>0</v>
      </c>
      <c r="P11" s="40"/>
      <c r="Q11" s="43">
        <v>41674</v>
      </c>
      <c r="R11" s="44" t="s">
        <v>215</v>
      </c>
      <c r="S11" s="45" t="s">
        <v>20</v>
      </c>
      <c r="T11" s="44" t="s">
        <v>37</v>
      </c>
      <c r="U11" s="46">
        <v>2.4</v>
      </c>
      <c r="V11" s="69">
        <v>26</v>
      </c>
      <c r="W11" s="70">
        <v>0</v>
      </c>
      <c r="X11" s="40"/>
      <c r="Y11" s="40"/>
    </row>
    <row r="12" spans="1:25" ht="10.050000000000001" customHeight="1" x14ac:dyDescent="0.2">
      <c r="A12" s="43">
        <v>98980</v>
      </c>
      <c r="B12" s="44" t="s">
        <v>88</v>
      </c>
      <c r="C12" s="45" t="s">
        <v>18</v>
      </c>
      <c r="D12" s="44" t="s">
        <v>61</v>
      </c>
      <c r="E12" s="46">
        <v>3.8</v>
      </c>
      <c r="F12" s="69">
        <v>132</v>
      </c>
      <c r="G12" s="70">
        <v>0</v>
      </c>
      <c r="H12" s="40"/>
      <c r="I12" s="43">
        <v>59949</v>
      </c>
      <c r="J12" s="44" t="s">
        <v>210</v>
      </c>
      <c r="K12" s="45" t="s">
        <v>20</v>
      </c>
      <c r="L12" s="44" t="s">
        <v>30</v>
      </c>
      <c r="M12" s="46">
        <v>3.2</v>
      </c>
      <c r="N12" s="69">
        <v>92</v>
      </c>
      <c r="O12" s="70">
        <v>0</v>
      </c>
      <c r="P12" s="40"/>
      <c r="Q12" s="43">
        <v>57328</v>
      </c>
      <c r="R12" s="44" t="s">
        <v>565</v>
      </c>
      <c r="S12" s="45" t="s">
        <v>20</v>
      </c>
      <c r="T12" s="44" t="s">
        <v>1</v>
      </c>
      <c r="U12" s="46">
        <v>2.4</v>
      </c>
      <c r="V12" s="69">
        <v>23</v>
      </c>
      <c r="W12" s="70">
        <v>0</v>
      </c>
      <c r="X12" s="40"/>
      <c r="Y12" s="40"/>
    </row>
    <row r="13" spans="1:25" ht="10.050000000000001" customHeight="1" x14ac:dyDescent="0.2">
      <c r="A13" s="43">
        <v>37096</v>
      </c>
      <c r="B13" s="44" t="s">
        <v>84</v>
      </c>
      <c r="C13" s="45" t="s">
        <v>18</v>
      </c>
      <c r="D13" s="44" t="s">
        <v>52</v>
      </c>
      <c r="E13" s="46">
        <v>3.6</v>
      </c>
      <c r="F13" s="69">
        <v>113</v>
      </c>
      <c r="G13" s="70">
        <v>0</v>
      </c>
      <c r="H13" s="40"/>
      <c r="I13" s="43">
        <v>103192</v>
      </c>
      <c r="J13" s="44" t="s">
        <v>86</v>
      </c>
      <c r="K13" s="45" t="s">
        <v>20</v>
      </c>
      <c r="L13" s="44" t="s">
        <v>28</v>
      </c>
      <c r="M13" s="46">
        <v>3.2</v>
      </c>
      <c r="N13" s="69">
        <v>127</v>
      </c>
      <c r="O13" s="70">
        <v>0</v>
      </c>
      <c r="P13" s="40"/>
      <c r="Q13" s="43">
        <v>58786</v>
      </c>
      <c r="R13" s="44" t="s">
        <v>156</v>
      </c>
      <c r="S13" s="45" t="s">
        <v>20</v>
      </c>
      <c r="T13" s="44" t="s">
        <v>1</v>
      </c>
      <c r="U13" s="46">
        <v>2.4</v>
      </c>
      <c r="V13" s="69">
        <v>1</v>
      </c>
      <c r="W13" s="70">
        <v>0</v>
      </c>
      <c r="X13" s="40"/>
      <c r="Y13" s="40"/>
    </row>
    <row r="14" spans="1:25" ht="10.050000000000001" customHeight="1" x14ac:dyDescent="0.2">
      <c r="A14" s="43">
        <v>40836</v>
      </c>
      <c r="B14" s="44" t="s">
        <v>76</v>
      </c>
      <c r="C14" s="45" t="s">
        <v>18</v>
      </c>
      <c r="D14" s="44" t="s">
        <v>1</v>
      </c>
      <c r="E14" s="46">
        <v>3.6</v>
      </c>
      <c r="F14" s="69">
        <v>82</v>
      </c>
      <c r="G14" s="70">
        <v>0</v>
      </c>
      <c r="H14" s="40"/>
      <c r="I14" s="43">
        <v>158534</v>
      </c>
      <c r="J14" s="44" t="s">
        <v>115</v>
      </c>
      <c r="K14" s="45" t="s">
        <v>20</v>
      </c>
      <c r="L14" s="44" t="s">
        <v>55</v>
      </c>
      <c r="M14" s="46">
        <v>3.2</v>
      </c>
      <c r="N14" s="69">
        <v>115</v>
      </c>
      <c r="O14" s="70">
        <v>0</v>
      </c>
      <c r="P14" s="40"/>
      <c r="Q14" s="43">
        <v>61810</v>
      </c>
      <c r="R14" s="44" t="s">
        <v>433</v>
      </c>
      <c r="S14" s="45" t="s">
        <v>20</v>
      </c>
      <c r="T14" s="44" t="s">
        <v>361</v>
      </c>
      <c r="U14" s="46">
        <v>2.4</v>
      </c>
      <c r="V14" s="69" t="s">
        <v>57</v>
      </c>
      <c r="W14" s="70">
        <v>0</v>
      </c>
      <c r="X14" s="40"/>
      <c r="Y14" s="40"/>
    </row>
    <row r="15" spans="1:25" ht="10.050000000000001" customHeight="1" x14ac:dyDescent="0.2">
      <c r="A15" s="43">
        <v>172649</v>
      </c>
      <c r="B15" s="44" t="s">
        <v>81</v>
      </c>
      <c r="C15" s="45" t="s">
        <v>18</v>
      </c>
      <c r="D15" s="44" t="s">
        <v>31</v>
      </c>
      <c r="E15" s="46">
        <v>3.6</v>
      </c>
      <c r="F15" s="69">
        <v>53</v>
      </c>
      <c r="G15" s="70">
        <v>0</v>
      </c>
      <c r="H15" s="40"/>
      <c r="I15" s="43">
        <v>164555</v>
      </c>
      <c r="J15" s="44" t="s">
        <v>437</v>
      </c>
      <c r="K15" s="45" t="s">
        <v>20</v>
      </c>
      <c r="L15" s="44" t="s">
        <v>52</v>
      </c>
      <c r="M15" s="46">
        <v>3.2</v>
      </c>
      <c r="N15" s="69">
        <v>122</v>
      </c>
      <c r="O15" s="70">
        <v>0</v>
      </c>
      <c r="P15" s="40"/>
      <c r="Q15" s="43">
        <v>106618</v>
      </c>
      <c r="R15" s="44" t="s">
        <v>434</v>
      </c>
      <c r="S15" s="45" t="s">
        <v>20</v>
      </c>
      <c r="T15" s="44" t="s">
        <v>35</v>
      </c>
      <c r="U15" s="46">
        <v>2.4</v>
      </c>
      <c r="V15" s="69">
        <v>39</v>
      </c>
      <c r="W15" s="70">
        <v>0</v>
      </c>
      <c r="X15" s="40"/>
      <c r="Y15" s="40"/>
    </row>
    <row r="16" spans="1:25" ht="10.050000000000001" customHeight="1" x14ac:dyDescent="0.2">
      <c r="A16" s="43">
        <v>109745</v>
      </c>
      <c r="B16" s="44" t="s">
        <v>70</v>
      </c>
      <c r="C16" s="45" t="s">
        <v>18</v>
      </c>
      <c r="D16" s="44" t="s">
        <v>28</v>
      </c>
      <c r="E16" s="46">
        <v>3.5</v>
      </c>
      <c r="F16" s="69">
        <v>51</v>
      </c>
      <c r="G16" s="70">
        <v>0</v>
      </c>
      <c r="H16" s="40"/>
      <c r="I16" s="43">
        <v>199796</v>
      </c>
      <c r="J16" s="44" t="s">
        <v>302</v>
      </c>
      <c r="K16" s="45" t="s">
        <v>20</v>
      </c>
      <c r="L16" s="44" t="s">
        <v>61</v>
      </c>
      <c r="M16" s="46">
        <v>3.2</v>
      </c>
      <c r="N16" s="69">
        <v>91</v>
      </c>
      <c r="O16" s="70">
        <v>0</v>
      </c>
      <c r="P16" s="40"/>
      <c r="Q16" s="43">
        <v>192303</v>
      </c>
      <c r="R16" s="44" t="s">
        <v>436</v>
      </c>
      <c r="S16" s="45" t="s">
        <v>20</v>
      </c>
      <c r="T16" s="44" t="s">
        <v>347</v>
      </c>
      <c r="U16" s="46">
        <v>2.4</v>
      </c>
      <c r="V16" s="69" t="s">
        <v>57</v>
      </c>
      <c r="W16" s="70">
        <v>0</v>
      </c>
      <c r="X16" s="40"/>
      <c r="Y16" s="40"/>
    </row>
    <row r="17" spans="1:25" ht="10.050000000000001" customHeight="1" x14ac:dyDescent="0.2">
      <c r="A17" s="43">
        <v>437495</v>
      </c>
      <c r="B17" s="44" t="s">
        <v>123</v>
      </c>
      <c r="C17" s="45" t="s">
        <v>18</v>
      </c>
      <c r="D17" s="44" t="s">
        <v>67</v>
      </c>
      <c r="E17" s="46">
        <v>3.4</v>
      </c>
      <c r="F17" s="69">
        <v>99</v>
      </c>
      <c r="G17" s="70">
        <v>0</v>
      </c>
      <c r="H17" s="40"/>
      <c r="I17" s="43">
        <v>206325</v>
      </c>
      <c r="J17" s="44" t="s">
        <v>344</v>
      </c>
      <c r="K17" s="45" t="s">
        <v>20</v>
      </c>
      <c r="L17" s="44" t="s">
        <v>53</v>
      </c>
      <c r="M17" s="46">
        <v>3.2</v>
      </c>
      <c r="N17" s="69">
        <v>81</v>
      </c>
      <c r="O17" s="70">
        <v>0</v>
      </c>
      <c r="P17" s="40"/>
      <c r="Q17" s="43">
        <v>215136</v>
      </c>
      <c r="R17" s="44" t="s">
        <v>297</v>
      </c>
      <c r="S17" s="45" t="s">
        <v>20</v>
      </c>
      <c r="T17" s="44" t="s">
        <v>34</v>
      </c>
      <c r="U17" s="46">
        <v>2.4</v>
      </c>
      <c r="V17" s="69">
        <v>17</v>
      </c>
      <c r="W17" s="70">
        <v>0</v>
      </c>
      <c r="X17" s="40"/>
      <c r="Y17" s="40"/>
    </row>
    <row r="18" spans="1:25" ht="10.050000000000001" customHeight="1" x14ac:dyDescent="0.2">
      <c r="A18" s="43">
        <v>84182</v>
      </c>
      <c r="B18" s="44" t="s">
        <v>559</v>
      </c>
      <c r="C18" s="45" t="s">
        <v>18</v>
      </c>
      <c r="D18" s="44" t="s">
        <v>52</v>
      </c>
      <c r="E18" s="46">
        <v>3.3</v>
      </c>
      <c r="F18" s="69">
        <v>94</v>
      </c>
      <c r="G18" s="70">
        <v>0</v>
      </c>
      <c r="H18" s="40"/>
      <c r="I18" s="43">
        <v>220627</v>
      </c>
      <c r="J18" s="44" t="s">
        <v>117</v>
      </c>
      <c r="K18" s="45" t="s">
        <v>20</v>
      </c>
      <c r="L18" s="44" t="s">
        <v>36</v>
      </c>
      <c r="M18" s="46">
        <v>3.2</v>
      </c>
      <c r="N18" s="69">
        <v>111</v>
      </c>
      <c r="O18" s="70">
        <v>0</v>
      </c>
      <c r="P18" s="40"/>
      <c r="Q18" s="43">
        <v>441191</v>
      </c>
      <c r="R18" s="44" t="s">
        <v>566</v>
      </c>
      <c r="S18" s="45" t="s">
        <v>20</v>
      </c>
      <c r="T18" s="44" t="s">
        <v>55</v>
      </c>
      <c r="U18" s="46">
        <v>2.4</v>
      </c>
      <c r="V18" s="69" t="s">
        <v>57</v>
      </c>
      <c r="W18" s="70">
        <v>0</v>
      </c>
      <c r="X18" s="40"/>
      <c r="Y18" s="40"/>
    </row>
    <row r="19" spans="1:25" ht="10.050000000000001" customHeight="1" x14ac:dyDescent="0.2">
      <c r="A19" s="43">
        <v>67089</v>
      </c>
      <c r="B19" s="44" t="s">
        <v>354</v>
      </c>
      <c r="C19" s="45" t="s">
        <v>18</v>
      </c>
      <c r="D19" s="44" t="s">
        <v>35</v>
      </c>
      <c r="E19" s="46">
        <v>3.2</v>
      </c>
      <c r="F19" s="69">
        <v>33</v>
      </c>
      <c r="G19" s="70">
        <v>0</v>
      </c>
      <c r="H19" s="40"/>
      <c r="I19" s="43">
        <v>115556</v>
      </c>
      <c r="J19" s="44" t="s">
        <v>202</v>
      </c>
      <c r="K19" s="45" t="s">
        <v>20</v>
      </c>
      <c r="L19" s="44" t="s">
        <v>33</v>
      </c>
      <c r="M19" s="46">
        <v>3.1</v>
      </c>
      <c r="N19" s="69">
        <v>66</v>
      </c>
      <c r="O19" s="70">
        <v>0</v>
      </c>
      <c r="P19" s="40"/>
      <c r="Q19" s="43">
        <v>448514</v>
      </c>
      <c r="R19" s="44" t="s">
        <v>438</v>
      </c>
      <c r="S19" s="45" t="s">
        <v>20</v>
      </c>
      <c r="T19" s="44" t="s">
        <v>64</v>
      </c>
      <c r="U19" s="46">
        <v>2.4</v>
      </c>
      <c r="V19" s="69">
        <v>66</v>
      </c>
      <c r="W19" s="70">
        <v>0</v>
      </c>
      <c r="X19" s="40"/>
      <c r="Y19" s="40"/>
    </row>
    <row r="20" spans="1:25" ht="10.050000000000001" customHeight="1" x14ac:dyDescent="0.2">
      <c r="A20" s="43">
        <v>149065</v>
      </c>
      <c r="B20" s="44" t="s">
        <v>523</v>
      </c>
      <c r="C20" s="45" t="s">
        <v>18</v>
      </c>
      <c r="D20" s="44" t="s">
        <v>64</v>
      </c>
      <c r="E20" s="46">
        <v>3.1</v>
      </c>
      <c r="F20" s="69" t="s">
        <v>57</v>
      </c>
      <c r="G20" s="70">
        <v>0</v>
      </c>
      <c r="H20" s="40"/>
      <c r="I20" s="43">
        <v>126184</v>
      </c>
      <c r="J20" s="44" t="s">
        <v>194</v>
      </c>
      <c r="K20" s="45" t="s">
        <v>20</v>
      </c>
      <c r="L20" s="44" t="s">
        <v>53</v>
      </c>
      <c r="M20" s="46">
        <v>3.1</v>
      </c>
      <c r="N20" s="69">
        <v>28</v>
      </c>
      <c r="O20" s="70">
        <v>0</v>
      </c>
      <c r="P20" s="40"/>
      <c r="Q20" s="43">
        <v>19188</v>
      </c>
      <c r="R20" s="44" t="s">
        <v>518</v>
      </c>
      <c r="S20" s="45" t="s">
        <v>20</v>
      </c>
      <c r="T20" s="44" t="s">
        <v>1</v>
      </c>
      <c r="U20" s="46">
        <v>2.2999999999999998</v>
      </c>
      <c r="V20" s="69">
        <v>36</v>
      </c>
      <c r="W20" s="70">
        <v>0</v>
      </c>
      <c r="X20" s="40"/>
      <c r="Y20" s="40"/>
    </row>
    <row r="21" spans="1:25" ht="10.050000000000001" customHeight="1" x14ac:dyDescent="0.2">
      <c r="A21" s="43">
        <v>20066</v>
      </c>
      <c r="B21" s="44" t="s">
        <v>525</v>
      </c>
      <c r="C21" s="45" t="s">
        <v>18</v>
      </c>
      <c r="D21" s="44" t="s">
        <v>37</v>
      </c>
      <c r="E21" s="46">
        <v>3</v>
      </c>
      <c r="F21" s="69" t="s">
        <v>29</v>
      </c>
      <c r="G21" s="70" t="s">
        <v>29</v>
      </c>
      <c r="H21" s="40"/>
      <c r="I21" s="43">
        <v>135363</v>
      </c>
      <c r="J21" s="44" t="s">
        <v>349</v>
      </c>
      <c r="K21" s="45" t="s">
        <v>20</v>
      </c>
      <c r="L21" s="44" t="s">
        <v>28</v>
      </c>
      <c r="M21" s="46">
        <v>3.1</v>
      </c>
      <c r="N21" s="69">
        <v>73</v>
      </c>
      <c r="O21" s="70">
        <v>0</v>
      </c>
      <c r="P21" s="40"/>
      <c r="Q21" s="43">
        <v>49413</v>
      </c>
      <c r="R21" s="44" t="s">
        <v>345</v>
      </c>
      <c r="S21" s="45" t="s">
        <v>20</v>
      </c>
      <c r="T21" s="44" t="s">
        <v>1</v>
      </c>
      <c r="U21" s="46">
        <v>2.2999999999999998</v>
      </c>
      <c r="V21" s="69">
        <v>18</v>
      </c>
      <c r="W21" s="70">
        <v>0</v>
      </c>
      <c r="X21" s="40"/>
      <c r="Y21" s="40"/>
    </row>
    <row r="22" spans="1:25" ht="10.050000000000001" customHeight="1" x14ac:dyDescent="0.2">
      <c r="A22" s="43">
        <v>58376</v>
      </c>
      <c r="B22" s="44" t="s">
        <v>78</v>
      </c>
      <c r="C22" s="45" t="s">
        <v>18</v>
      </c>
      <c r="D22" s="44" t="s">
        <v>55</v>
      </c>
      <c r="E22" s="46">
        <v>3</v>
      </c>
      <c r="F22" s="69">
        <v>59</v>
      </c>
      <c r="G22" s="70">
        <v>0</v>
      </c>
      <c r="H22" s="40"/>
      <c r="I22" s="43">
        <v>169359</v>
      </c>
      <c r="J22" s="44" t="s">
        <v>146</v>
      </c>
      <c r="K22" s="45" t="s">
        <v>20</v>
      </c>
      <c r="L22" s="44" t="s">
        <v>61</v>
      </c>
      <c r="M22" s="46">
        <v>3.1</v>
      </c>
      <c r="N22" s="69">
        <v>134</v>
      </c>
      <c r="O22" s="70">
        <v>0</v>
      </c>
      <c r="P22" s="40"/>
      <c r="Q22" s="43">
        <v>84384</v>
      </c>
      <c r="R22" s="44" t="s">
        <v>346</v>
      </c>
      <c r="S22" s="45" t="s">
        <v>20</v>
      </c>
      <c r="T22" s="44" t="s">
        <v>347</v>
      </c>
      <c r="U22" s="46">
        <v>2.2999999999999998</v>
      </c>
      <c r="V22" s="69" t="s">
        <v>57</v>
      </c>
      <c r="W22" s="70">
        <v>0</v>
      </c>
      <c r="X22" s="40"/>
      <c r="Y22" s="40"/>
    </row>
    <row r="23" spans="1:25" ht="10.050000000000001" customHeight="1" x14ac:dyDescent="0.2">
      <c r="A23" s="43">
        <v>60706</v>
      </c>
      <c r="B23" s="44" t="s">
        <v>93</v>
      </c>
      <c r="C23" s="45" t="s">
        <v>18</v>
      </c>
      <c r="D23" s="44" t="s">
        <v>34</v>
      </c>
      <c r="E23" s="46">
        <v>3</v>
      </c>
      <c r="F23" s="69">
        <v>4</v>
      </c>
      <c r="G23" s="70">
        <v>0</v>
      </c>
      <c r="H23" s="40"/>
      <c r="I23" s="43">
        <v>19419</v>
      </c>
      <c r="J23" s="44" t="s">
        <v>520</v>
      </c>
      <c r="K23" s="45" t="s">
        <v>20</v>
      </c>
      <c r="L23" s="44" t="s">
        <v>1</v>
      </c>
      <c r="M23" s="46">
        <v>3</v>
      </c>
      <c r="N23" s="69">
        <v>42</v>
      </c>
      <c r="O23" s="70">
        <v>0</v>
      </c>
      <c r="P23" s="40"/>
      <c r="Q23" s="43">
        <v>109528</v>
      </c>
      <c r="R23" s="44" t="s">
        <v>203</v>
      </c>
      <c r="S23" s="45" t="s">
        <v>20</v>
      </c>
      <c r="T23" s="44" t="s">
        <v>35</v>
      </c>
      <c r="U23" s="46">
        <v>2.2999999999999998</v>
      </c>
      <c r="V23" s="69">
        <v>30</v>
      </c>
      <c r="W23" s="70">
        <v>0</v>
      </c>
      <c r="X23" s="40"/>
      <c r="Y23" s="40"/>
    </row>
    <row r="24" spans="1:25" ht="10.050000000000001" customHeight="1" x14ac:dyDescent="0.2">
      <c r="A24" s="43">
        <v>164484</v>
      </c>
      <c r="B24" s="44" t="s">
        <v>359</v>
      </c>
      <c r="C24" s="45" t="s">
        <v>18</v>
      </c>
      <c r="D24" s="44" t="s">
        <v>53</v>
      </c>
      <c r="E24" s="46">
        <v>3</v>
      </c>
      <c r="F24" s="69">
        <v>20</v>
      </c>
      <c r="G24" s="70">
        <v>0</v>
      </c>
      <c r="H24" s="40"/>
      <c r="I24" s="43">
        <v>40669</v>
      </c>
      <c r="J24" s="44" t="s">
        <v>136</v>
      </c>
      <c r="K24" s="45" t="s">
        <v>20</v>
      </c>
      <c r="L24" s="44" t="s">
        <v>52</v>
      </c>
      <c r="M24" s="46">
        <v>3</v>
      </c>
      <c r="N24" s="69">
        <v>105</v>
      </c>
      <c r="O24" s="70">
        <v>0</v>
      </c>
      <c r="P24" s="40"/>
      <c r="Q24" s="43">
        <v>109533</v>
      </c>
      <c r="R24" s="44" t="s">
        <v>206</v>
      </c>
      <c r="S24" s="45" t="s">
        <v>20</v>
      </c>
      <c r="T24" s="44" t="s">
        <v>28</v>
      </c>
      <c r="U24" s="46">
        <v>2.2999999999999998</v>
      </c>
      <c r="V24" s="69">
        <v>35</v>
      </c>
      <c r="W24" s="70">
        <v>0</v>
      </c>
      <c r="X24" s="40"/>
      <c r="Y24" s="40"/>
    </row>
    <row r="25" spans="1:25" ht="10.050000000000001" customHeight="1" x14ac:dyDescent="0.2">
      <c r="A25" s="43">
        <v>156683</v>
      </c>
      <c r="B25" s="44" t="s">
        <v>555</v>
      </c>
      <c r="C25" s="45" t="s">
        <v>18</v>
      </c>
      <c r="D25" s="44" t="s">
        <v>33</v>
      </c>
      <c r="E25" s="46">
        <v>2.9</v>
      </c>
      <c r="F25" s="69" t="s">
        <v>57</v>
      </c>
      <c r="G25" s="70">
        <v>0</v>
      </c>
      <c r="H25" s="40"/>
      <c r="I25" s="43">
        <v>58822</v>
      </c>
      <c r="J25" s="44" t="s">
        <v>159</v>
      </c>
      <c r="K25" s="45" t="s">
        <v>20</v>
      </c>
      <c r="L25" s="44" t="s">
        <v>32</v>
      </c>
      <c r="M25" s="46">
        <v>3</v>
      </c>
      <c r="N25" s="69">
        <v>34</v>
      </c>
      <c r="O25" s="70">
        <v>0</v>
      </c>
      <c r="P25" s="40"/>
      <c r="Q25" s="43">
        <v>152898</v>
      </c>
      <c r="R25" s="44" t="s">
        <v>202</v>
      </c>
      <c r="S25" s="45" t="s">
        <v>20</v>
      </c>
      <c r="T25" s="44" t="s">
        <v>34</v>
      </c>
      <c r="U25" s="46">
        <v>2.2999999999999998</v>
      </c>
      <c r="V25" s="69" t="s">
        <v>29</v>
      </c>
      <c r="W25" s="70" t="s">
        <v>29</v>
      </c>
      <c r="X25" s="40"/>
      <c r="Y25" s="40"/>
    </row>
    <row r="26" spans="1:25" ht="10.050000000000001" customHeight="1" x14ac:dyDescent="0.2">
      <c r="A26" s="43">
        <v>215059</v>
      </c>
      <c r="B26" s="44" t="s">
        <v>362</v>
      </c>
      <c r="C26" s="45" t="s">
        <v>18</v>
      </c>
      <c r="D26" s="44" t="s">
        <v>74</v>
      </c>
      <c r="E26" s="46">
        <v>2.9</v>
      </c>
      <c r="F26" s="69">
        <v>91</v>
      </c>
      <c r="G26" s="70">
        <v>0</v>
      </c>
      <c r="H26" s="40"/>
      <c r="I26" s="43">
        <v>88900</v>
      </c>
      <c r="J26" s="44" t="s">
        <v>54</v>
      </c>
      <c r="K26" s="45" t="s">
        <v>20</v>
      </c>
      <c r="L26" s="44" t="s">
        <v>55</v>
      </c>
      <c r="M26" s="46">
        <v>3</v>
      </c>
      <c r="N26" s="69">
        <v>44</v>
      </c>
      <c r="O26" s="70">
        <v>0</v>
      </c>
      <c r="P26" s="40"/>
      <c r="Q26" s="43">
        <v>191866</v>
      </c>
      <c r="R26" s="44" t="s">
        <v>519</v>
      </c>
      <c r="S26" s="45" t="s">
        <v>20</v>
      </c>
      <c r="T26" s="44" t="s">
        <v>361</v>
      </c>
      <c r="U26" s="46">
        <v>2.2999999999999998</v>
      </c>
      <c r="V26" s="69" t="s">
        <v>57</v>
      </c>
      <c r="W26" s="70">
        <v>0</v>
      </c>
      <c r="X26" s="40"/>
      <c r="Y26" s="40"/>
    </row>
    <row r="27" spans="1:25" ht="10.050000000000001" customHeight="1" x14ac:dyDescent="0.2">
      <c r="A27" s="43">
        <v>9089</v>
      </c>
      <c r="B27" s="44" t="s">
        <v>364</v>
      </c>
      <c r="C27" s="45" t="s">
        <v>18</v>
      </c>
      <c r="D27" s="44" t="s">
        <v>351</v>
      </c>
      <c r="E27" s="46">
        <v>2.8</v>
      </c>
      <c r="F27" s="69" t="s">
        <v>57</v>
      </c>
      <c r="G27" s="70">
        <v>0</v>
      </c>
      <c r="H27" s="40"/>
      <c r="I27" s="43">
        <v>93100</v>
      </c>
      <c r="J27" s="44" t="s">
        <v>105</v>
      </c>
      <c r="K27" s="45" t="s">
        <v>20</v>
      </c>
      <c r="L27" s="44" t="s">
        <v>55</v>
      </c>
      <c r="M27" s="46">
        <v>3</v>
      </c>
      <c r="N27" s="69">
        <v>85</v>
      </c>
      <c r="O27" s="70">
        <v>0</v>
      </c>
      <c r="P27" s="40"/>
      <c r="Q27" s="43">
        <v>209036</v>
      </c>
      <c r="R27" s="44" t="s">
        <v>521</v>
      </c>
      <c r="S27" s="45" t="s">
        <v>20</v>
      </c>
      <c r="T27" s="44" t="s">
        <v>1</v>
      </c>
      <c r="U27" s="46">
        <v>2.2999999999999998</v>
      </c>
      <c r="V27" s="69" t="s">
        <v>57</v>
      </c>
      <c r="W27" s="70">
        <v>0</v>
      </c>
      <c r="X27" s="40"/>
      <c r="Y27" s="40"/>
    </row>
    <row r="28" spans="1:25" ht="10.050000000000001" customHeight="1" x14ac:dyDescent="0.2">
      <c r="A28" s="43">
        <v>21205</v>
      </c>
      <c r="B28" s="44" t="s">
        <v>365</v>
      </c>
      <c r="C28" s="45" t="s">
        <v>18</v>
      </c>
      <c r="D28" s="44" t="s">
        <v>31</v>
      </c>
      <c r="E28" s="46">
        <v>2.8</v>
      </c>
      <c r="F28" s="69" t="s">
        <v>29</v>
      </c>
      <c r="G28" s="70" t="s">
        <v>29</v>
      </c>
      <c r="H28" s="40"/>
      <c r="I28" s="43">
        <v>103914</v>
      </c>
      <c r="J28" s="44" t="s">
        <v>108</v>
      </c>
      <c r="K28" s="45" t="s">
        <v>20</v>
      </c>
      <c r="L28" s="44" t="s">
        <v>37</v>
      </c>
      <c r="M28" s="46">
        <v>3</v>
      </c>
      <c r="N28" s="69">
        <v>83</v>
      </c>
      <c r="O28" s="70">
        <v>0</v>
      </c>
      <c r="P28" s="40"/>
      <c r="Q28" s="43">
        <v>220166</v>
      </c>
      <c r="R28" s="44" t="s">
        <v>350</v>
      </c>
      <c r="S28" s="45" t="s">
        <v>20</v>
      </c>
      <c r="T28" s="44" t="s">
        <v>351</v>
      </c>
      <c r="U28" s="46">
        <v>2.2999999999999998</v>
      </c>
      <c r="V28" s="69" t="s">
        <v>57</v>
      </c>
      <c r="W28" s="70">
        <v>0</v>
      </c>
      <c r="X28" s="40"/>
      <c r="Y28" s="40"/>
    </row>
    <row r="29" spans="1:25" ht="10.050000000000001" customHeight="1" x14ac:dyDescent="0.2">
      <c r="A29" s="43">
        <v>40383</v>
      </c>
      <c r="B29" s="44" t="s">
        <v>98</v>
      </c>
      <c r="C29" s="45" t="s">
        <v>18</v>
      </c>
      <c r="D29" s="44" t="s">
        <v>55</v>
      </c>
      <c r="E29" s="46">
        <v>2.8</v>
      </c>
      <c r="F29" s="69">
        <v>56</v>
      </c>
      <c r="G29" s="70">
        <v>0</v>
      </c>
      <c r="H29" s="40"/>
      <c r="I29" s="43">
        <v>111478</v>
      </c>
      <c r="J29" s="44" t="s">
        <v>142</v>
      </c>
      <c r="K29" s="45" t="s">
        <v>20</v>
      </c>
      <c r="L29" s="44" t="s">
        <v>74</v>
      </c>
      <c r="M29" s="46">
        <v>3</v>
      </c>
      <c r="N29" s="69">
        <v>98</v>
      </c>
      <c r="O29" s="70">
        <v>0</v>
      </c>
      <c r="P29" s="40"/>
      <c r="Q29" s="43">
        <v>226956</v>
      </c>
      <c r="R29" s="44" t="s">
        <v>575</v>
      </c>
      <c r="S29" s="45" t="s">
        <v>20</v>
      </c>
      <c r="T29" s="44" t="s">
        <v>361</v>
      </c>
      <c r="U29" s="46">
        <v>2.2999999999999998</v>
      </c>
      <c r="V29" s="69" t="s">
        <v>57</v>
      </c>
      <c r="W29" s="70">
        <v>0</v>
      </c>
      <c r="X29" s="40"/>
      <c r="Y29" s="40"/>
    </row>
    <row r="30" spans="1:25" ht="10.050000000000001" customHeight="1" x14ac:dyDescent="0.2">
      <c r="A30" s="43">
        <v>59735</v>
      </c>
      <c r="B30" s="44" t="s">
        <v>309</v>
      </c>
      <c r="C30" s="45" t="s">
        <v>18</v>
      </c>
      <c r="D30" s="44" t="s">
        <v>35</v>
      </c>
      <c r="E30" s="46">
        <v>2.8</v>
      </c>
      <c r="F30" s="69">
        <v>51</v>
      </c>
      <c r="G30" s="70">
        <v>0</v>
      </c>
      <c r="H30" s="40"/>
      <c r="I30" s="43">
        <v>156074</v>
      </c>
      <c r="J30" s="44" t="s">
        <v>113</v>
      </c>
      <c r="K30" s="45" t="s">
        <v>20</v>
      </c>
      <c r="L30" s="44" t="s">
        <v>32</v>
      </c>
      <c r="M30" s="46">
        <v>3</v>
      </c>
      <c r="N30" s="69">
        <v>104</v>
      </c>
      <c r="O30" s="70">
        <v>0</v>
      </c>
      <c r="P30" s="40"/>
      <c r="Q30" s="43">
        <v>226956</v>
      </c>
      <c r="R30" s="44" t="s">
        <v>575</v>
      </c>
      <c r="S30" s="45" t="s">
        <v>20</v>
      </c>
      <c r="T30" s="44" t="s">
        <v>361</v>
      </c>
      <c r="U30" s="46">
        <v>2.2999999999999998</v>
      </c>
      <c r="V30" s="69" t="s">
        <v>57</v>
      </c>
      <c r="W30" s="70">
        <v>0</v>
      </c>
      <c r="X30" s="40"/>
      <c r="Y30" s="40"/>
    </row>
    <row r="31" spans="1:25" ht="10.050000000000001" customHeight="1" x14ac:dyDescent="0.2">
      <c r="A31" s="43">
        <v>168399</v>
      </c>
      <c r="B31" s="44" t="s">
        <v>368</v>
      </c>
      <c r="C31" s="45" t="s">
        <v>18</v>
      </c>
      <c r="D31" s="44" t="s">
        <v>37</v>
      </c>
      <c r="E31" s="46">
        <v>2.8</v>
      </c>
      <c r="F31" s="69" t="s">
        <v>57</v>
      </c>
      <c r="G31" s="70">
        <v>0</v>
      </c>
      <c r="H31" s="40"/>
      <c r="I31" s="43">
        <v>171771</v>
      </c>
      <c r="J31" s="44" t="s">
        <v>148</v>
      </c>
      <c r="K31" s="45" t="s">
        <v>20</v>
      </c>
      <c r="L31" s="44" t="s">
        <v>55</v>
      </c>
      <c r="M31" s="46">
        <v>3</v>
      </c>
      <c r="N31" s="69">
        <v>106</v>
      </c>
      <c r="O31" s="70">
        <v>0</v>
      </c>
      <c r="P31" s="40"/>
      <c r="Q31" s="43">
        <v>432830</v>
      </c>
      <c r="R31" s="44" t="s">
        <v>522</v>
      </c>
      <c r="S31" s="45" t="s">
        <v>20</v>
      </c>
      <c r="T31" s="44" t="s">
        <v>37</v>
      </c>
      <c r="U31" s="46">
        <v>2.2999999999999998</v>
      </c>
      <c r="V31" s="69" t="s">
        <v>57</v>
      </c>
      <c r="W31" s="70">
        <v>0</v>
      </c>
      <c r="X31" s="40"/>
      <c r="Y31" s="40"/>
    </row>
    <row r="32" spans="1:25" ht="10.050000000000001" customHeight="1" x14ac:dyDescent="0.2">
      <c r="A32" s="43">
        <v>20480</v>
      </c>
      <c r="B32" s="44" t="s">
        <v>369</v>
      </c>
      <c r="C32" s="45" t="s">
        <v>18</v>
      </c>
      <c r="D32" s="44" t="s">
        <v>347</v>
      </c>
      <c r="E32" s="46">
        <v>2.7</v>
      </c>
      <c r="F32" s="69" t="s">
        <v>57</v>
      </c>
      <c r="G32" s="70">
        <v>0</v>
      </c>
      <c r="H32" s="40"/>
      <c r="I32" s="43">
        <v>173904</v>
      </c>
      <c r="J32" s="44" t="s">
        <v>190</v>
      </c>
      <c r="K32" s="45" t="s">
        <v>20</v>
      </c>
      <c r="L32" s="44" t="s">
        <v>33</v>
      </c>
      <c r="M32" s="46">
        <v>3</v>
      </c>
      <c r="N32" s="69">
        <v>52</v>
      </c>
      <c r="O32" s="70">
        <v>0</v>
      </c>
      <c r="P32" s="40"/>
      <c r="Q32" s="43">
        <v>450527</v>
      </c>
      <c r="R32" s="44" t="s">
        <v>304</v>
      </c>
      <c r="S32" s="45" t="s">
        <v>20</v>
      </c>
      <c r="T32" s="44" t="s">
        <v>55</v>
      </c>
      <c r="U32" s="46">
        <v>2.2999999999999998</v>
      </c>
      <c r="V32" s="69">
        <v>20</v>
      </c>
      <c r="W32" s="70">
        <v>0</v>
      </c>
      <c r="X32" s="40"/>
      <c r="Y32" s="40"/>
    </row>
    <row r="33" spans="1:25" ht="10.050000000000001" customHeight="1" x14ac:dyDescent="0.2">
      <c r="A33" s="43">
        <v>40349</v>
      </c>
      <c r="B33" s="44" t="s">
        <v>529</v>
      </c>
      <c r="C33" s="45" t="s">
        <v>18</v>
      </c>
      <c r="D33" s="44" t="s">
        <v>30</v>
      </c>
      <c r="E33" s="46">
        <v>2.7</v>
      </c>
      <c r="F33" s="69" t="s">
        <v>57</v>
      </c>
      <c r="G33" s="70">
        <v>0</v>
      </c>
      <c r="H33" s="40"/>
      <c r="I33" s="43">
        <v>194164</v>
      </c>
      <c r="J33" s="44" t="s">
        <v>355</v>
      </c>
      <c r="K33" s="45" t="s">
        <v>20</v>
      </c>
      <c r="L33" s="44" t="s">
        <v>30</v>
      </c>
      <c r="M33" s="46">
        <v>3</v>
      </c>
      <c r="N33" s="69">
        <v>94</v>
      </c>
      <c r="O33" s="70">
        <v>0</v>
      </c>
      <c r="P33" s="40"/>
      <c r="Q33" s="43">
        <v>455084</v>
      </c>
      <c r="R33" s="44" t="s">
        <v>554</v>
      </c>
      <c r="S33" s="45" t="s">
        <v>20</v>
      </c>
      <c r="T33" s="44" t="s">
        <v>67</v>
      </c>
      <c r="U33" s="46">
        <v>2.2999999999999998</v>
      </c>
      <c r="V33" s="69">
        <v>3</v>
      </c>
      <c r="W33" s="70">
        <v>0</v>
      </c>
      <c r="X33" s="40"/>
      <c r="Y33" s="40"/>
    </row>
    <row r="34" spans="1:25" ht="10.050000000000001" customHeight="1" x14ac:dyDescent="0.2">
      <c r="A34" s="43">
        <v>122074</v>
      </c>
      <c r="B34" s="44" t="s">
        <v>556</v>
      </c>
      <c r="C34" s="45" t="s">
        <v>18</v>
      </c>
      <c r="D34" s="44" t="s">
        <v>28</v>
      </c>
      <c r="E34" s="46">
        <v>2.7</v>
      </c>
      <c r="F34" s="69" t="s">
        <v>29</v>
      </c>
      <c r="G34" s="70" t="s">
        <v>29</v>
      </c>
      <c r="H34" s="40"/>
      <c r="I34" s="43">
        <v>198826</v>
      </c>
      <c r="J34" s="44" t="s">
        <v>357</v>
      </c>
      <c r="K34" s="45" t="s">
        <v>20</v>
      </c>
      <c r="L34" s="44" t="s">
        <v>30</v>
      </c>
      <c r="M34" s="46">
        <v>3</v>
      </c>
      <c r="N34" s="69">
        <v>107</v>
      </c>
      <c r="O34" s="70">
        <v>0</v>
      </c>
      <c r="P34" s="40"/>
      <c r="Q34" s="43">
        <v>501837</v>
      </c>
      <c r="R34" s="44" t="s">
        <v>524</v>
      </c>
      <c r="S34" s="45" t="s">
        <v>20</v>
      </c>
      <c r="T34" s="44" t="s">
        <v>64</v>
      </c>
      <c r="U34" s="46">
        <v>2.2999999999999998</v>
      </c>
      <c r="V34" s="69" t="s">
        <v>57</v>
      </c>
      <c r="W34" s="70">
        <v>0</v>
      </c>
      <c r="X34" s="40"/>
      <c r="Y34" s="40"/>
    </row>
    <row r="35" spans="1:25" ht="10.050000000000001" customHeight="1" x14ac:dyDescent="0.2">
      <c r="A35" s="43">
        <v>154561</v>
      </c>
      <c r="B35" s="44" t="s">
        <v>370</v>
      </c>
      <c r="C35" s="45" t="s">
        <v>18</v>
      </c>
      <c r="D35" s="44" t="s">
        <v>361</v>
      </c>
      <c r="E35" s="46">
        <v>2.7</v>
      </c>
      <c r="F35" s="69" t="s">
        <v>57</v>
      </c>
      <c r="G35" s="70">
        <v>0</v>
      </c>
      <c r="H35" s="40"/>
      <c r="I35" s="43">
        <v>199598</v>
      </c>
      <c r="J35" s="44" t="s">
        <v>321</v>
      </c>
      <c r="K35" s="45" t="s">
        <v>20</v>
      </c>
      <c r="L35" s="44" t="s">
        <v>28</v>
      </c>
      <c r="M35" s="46">
        <v>3</v>
      </c>
      <c r="N35" s="69">
        <v>44</v>
      </c>
      <c r="O35" s="70">
        <v>0</v>
      </c>
      <c r="P35" s="40"/>
      <c r="Q35" s="43">
        <v>153673</v>
      </c>
      <c r="R35" s="44" t="s">
        <v>188</v>
      </c>
      <c r="S35" s="45" t="s">
        <v>20</v>
      </c>
      <c r="T35" s="44" t="s">
        <v>30</v>
      </c>
      <c r="U35" s="46">
        <v>2.2000000000000002</v>
      </c>
      <c r="V35" s="69">
        <v>12</v>
      </c>
      <c r="W35" s="70">
        <v>0</v>
      </c>
      <c r="X35" s="40"/>
      <c r="Y35" s="40"/>
    </row>
    <row r="36" spans="1:25" ht="10.050000000000001" customHeight="1" x14ac:dyDescent="0.2">
      <c r="A36" s="43">
        <v>200720</v>
      </c>
      <c r="B36" s="44" t="s">
        <v>371</v>
      </c>
      <c r="C36" s="45" t="s">
        <v>18</v>
      </c>
      <c r="D36" s="44" t="s">
        <v>34</v>
      </c>
      <c r="E36" s="46">
        <v>2.7</v>
      </c>
      <c r="F36" s="69">
        <v>11</v>
      </c>
      <c r="G36" s="70">
        <v>0</v>
      </c>
      <c r="H36" s="40"/>
      <c r="I36" s="43">
        <v>199798</v>
      </c>
      <c r="J36" s="44" t="s">
        <v>128</v>
      </c>
      <c r="K36" s="45" t="s">
        <v>20</v>
      </c>
      <c r="L36" s="44" t="s">
        <v>61</v>
      </c>
      <c r="M36" s="46">
        <v>3</v>
      </c>
      <c r="N36" s="69">
        <v>117</v>
      </c>
      <c r="O36" s="70">
        <v>0</v>
      </c>
      <c r="P36" s="40"/>
      <c r="Q36" s="43">
        <v>155569</v>
      </c>
      <c r="R36" s="44" t="s">
        <v>221</v>
      </c>
      <c r="S36" s="45" t="s">
        <v>20</v>
      </c>
      <c r="T36" s="44" t="s">
        <v>36</v>
      </c>
      <c r="U36" s="46">
        <v>2.2000000000000002</v>
      </c>
      <c r="V36" s="69">
        <v>27</v>
      </c>
      <c r="W36" s="70">
        <v>0</v>
      </c>
      <c r="X36" s="40"/>
      <c r="Y36" s="40"/>
    </row>
    <row r="37" spans="1:25" ht="10.050000000000001" customHeight="1" x14ac:dyDescent="0.2">
      <c r="A37" s="43">
        <v>105666</v>
      </c>
      <c r="B37" s="44" t="s">
        <v>372</v>
      </c>
      <c r="C37" s="45" t="s">
        <v>18</v>
      </c>
      <c r="D37" s="44" t="s">
        <v>1</v>
      </c>
      <c r="E37" s="46">
        <v>2.6</v>
      </c>
      <c r="F37" s="69">
        <v>3</v>
      </c>
      <c r="G37" s="70">
        <v>0</v>
      </c>
      <c r="H37" s="40"/>
      <c r="I37" s="43">
        <v>214285</v>
      </c>
      <c r="J37" s="44" t="s">
        <v>324</v>
      </c>
      <c r="K37" s="45" t="s">
        <v>20</v>
      </c>
      <c r="L37" s="44" t="s">
        <v>34</v>
      </c>
      <c r="M37" s="46">
        <v>3</v>
      </c>
      <c r="N37" s="69">
        <v>4</v>
      </c>
      <c r="O37" s="70">
        <v>0</v>
      </c>
      <c r="P37" s="40"/>
      <c r="Q37" s="43">
        <v>203368</v>
      </c>
      <c r="R37" s="44" t="s">
        <v>195</v>
      </c>
      <c r="S37" s="45" t="s">
        <v>20</v>
      </c>
      <c r="T37" s="44" t="s">
        <v>61</v>
      </c>
      <c r="U37" s="46">
        <v>2.2000000000000002</v>
      </c>
      <c r="V37" s="69" t="s">
        <v>29</v>
      </c>
      <c r="W37" s="70" t="s">
        <v>29</v>
      </c>
      <c r="X37" s="40"/>
      <c r="Y37" s="40"/>
    </row>
    <row r="38" spans="1:25" ht="10.050000000000001" customHeight="1" x14ac:dyDescent="0.2">
      <c r="A38" s="43">
        <v>115918</v>
      </c>
      <c r="B38" s="44" t="s">
        <v>335</v>
      </c>
      <c r="C38" s="45" t="s">
        <v>18</v>
      </c>
      <c r="D38" s="44" t="s">
        <v>32</v>
      </c>
      <c r="E38" s="46">
        <v>2.6</v>
      </c>
      <c r="F38" s="69">
        <v>1</v>
      </c>
      <c r="G38" s="70">
        <v>0</v>
      </c>
      <c r="H38" s="40"/>
      <c r="I38" s="43">
        <v>226597</v>
      </c>
      <c r="J38" s="44" t="s">
        <v>366</v>
      </c>
      <c r="K38" s="45" t="s">
        <v>20</v>
      </c>
      <c r="L38" s="44" t="s">
        <v>32</v>
      </c>
      <c r="M38" s="46">
        <v>3</v>
      </c>
      <c r="N38" s="69">
        <v>72</v>
      </c>
      <c r="O38" s="70">
        <v>0</v>
      </c>
      <c r="P38" s="40"/>
      <c r="Q38" s="43">
        <v>218023</v>
      </c>
      <c r="R38" s="44" t="s">
        <v>526</v>
      </c>
      <c r="S38" s="45" t="s">
        <v>20</v>
      </c>
      <c r="T38" s="44" t="s">
        <v>37</v>
      </c>
      <c r="U38" s="46">
        <v>2.2000000000000002</v>
      </c>
      <c r="V38" s="69">
        <v>5</v>
      </c>
      <c r="W38" s="70">
        <v>0</v>
      </c>
      <c r="X38" s="40"/>
      <c r="Y38" s="40"/>
    </row>
    <row r="39" spans="1:25" ht="10.050000000000001" customHeight="1" x14ac:dyDescent="0.2">
      <c r="A39" s="43">
        <v>154506</v>
      </c>
      <c r="B39" s="44" t="s">
        <v>377</v>
      </c>
      <c r="C39" s="45" t="s">
        <v>18</v>
      </c>
      <c r="D39" s="44" t="s">
        <v>351</v>
      </c>
      <c r="E39" s="46">
        <v>2.6</v>
      </c>
      <c r="F39" s="69" t="s">
        <v>57</v>
      </c>
      <c r="G39" s="70">
        <v>0</v>
      </c>
      <c r="H39" s="40"/>
      <c r="I39" s="43">
        <v>232980</v>
      </c>
      <c r="J39" s="44" t="s">
        <v>367</v>
      </c>
      <c r="K39" s="45" t="s">
        <v>20</v>
      </c>
      <c r="L39" s="44" t="s">
        <v>347</v>
      </c>
      <c r="M39" s="46">
        <v>3</v>
      </c>
      <c r="N39" s="69" t="s">
        <v>57</v>
      </c>
      <c r="O39" s="70">
        <v>0</v>
      </c>
      <c r="P39" s="40"/>
      <c r="Q39" s="43">
        <v>441271</v>
      </c>
      <c r="R39" s="44" t="s">
        <v>333</v>
      </c>
      <c r="S39" s="45" t="s">
        <v>20</v>
      </c>
      <c r="T39" s="44" t="s">
        <v>64</v>
      </c>
      <c r="U39" s="46">
        <v>2.2000000000000002</v>
      </c>
      <c r="V39" s="69">
        <v>29</v>
      </c>
      <c r="W39" s="70">
        <v>0</v>
      </c>
      <c r="X39" s="40"/>
      <c r="Y39" s="40"/>
    </row>
    <row r="40" spans="1:25" ht="10.050000000000001" customHeight="1" x14ac:dyDescent="0.2">
      <c r="A40" s="43">
        <v>6744</v>
      </c>
      <c r="B40" s="44" t="s">
        <v>379</v>
      </c>
      <c r="C40" s="45" t="s">
        <v>18</v>
      </c>
      <c r="D40" s="44" t="s">
        <v>31</v>
      </c>
      <c r="E40" s="46">
        <v>2.5</v>
      </c>
      <c r="F40" s="69" t="s">
        <v>57</v>
      </c>
      <c r="G40" s="70">
        <v>0</v>
      </c>
      <c r="H40" s="40"/>
      <c r="I40" s="43">
        <v>55914</v>
      </c>
      <c r="J40" s="44" t="s">
        <v>99</v>
      </c>
      <c r="K40" s="45" t="s">
        <v>20</v>
      </c>
      <c r="L40" s="44" t="s">
        <v>67</v>
      </c>
      <c r="M40" s="46">
        <v>2.9</v>
      </c>
      <c r="N40" s="69">
        <v>58</v>
      </c>
      <c r="O40" s="70">
        <v>0</v>
      </c>
      <c r="P40" s="40"/>
      <c r="Q40" s="43">
        <v>462424</v>
      </c>
      <c r="R40" s="44" t="s">
        <v>527</v>
      </c>
      <c r="S40" s="45" t="s">
        <v>20</v>
      </c>
      <c r="T40" s="44" t="s">
        <v>32</v>
      </c>
      <c r="U40" s="46">
        <v>2.2000000000000002</v>
      </c>
      <c r="V40" s="69" t="s">
        <v>29</v>
      </c>
      <c r="W40" s="70" t="s">
        <v>29</v>
      </c>
      <c r="X40" s="40"/>
      <c r="Y40" s="40"/>
    </row>
    <row r="41" spans="1:25" ht="10.050000000000001" customHeight="1" x14ac:dyDescent="0.2">
      <c r="A41" s="43">
        <v>15749</v>
      </c>
      <c r="B41" s="44" t="s">
        <v>560</v>
      </c>
      <c r="C41" s="45" t="s">
        <v>18</v>
      </c>
      <c r="D41" s="44" t="s">
        <v>33</v>
      </c>
      <c r="E41" s="46">
        <v>2.5</v>
      </c>
      <c r="F41" s="69">
        <v>9</v>
      </c>
      <c r="G41" s="70">
        <v>0</v>
      </c>
      <c r="H41" s="40"/>
      <c r="I41" s="43">
        <v>78916</v>
      </c>
      <c r="J41" s="44" t="s">
        <v>101</v>
      </c>
      <c r="K41" s="45" t="s">
        <v>20</v>
      </c>
      <c r="L41" s="44" t="s">
        <v>74</v>
      </c>
      <c r="M41" s="46">
        <v>2.9</v>
      </c>
      <c r="N41" s="69">
        <v>76</v>
      </c>
      <c r="O41" s="70">
        <v>0</v>
      </c>
      <c r="P41" s="40"/>
      <c r="Q41" s="43">
        <v>466404</v>
      </c>
      <c r="R41" s="44" t="s">
        <v>353</v>
      </c>
      <c r="S41" s="45" t="s">
        <v>20</v>
      </c>
      <c r="T41" s="44" t="s">
        <v>347</v>
      </c>
      <c r="U41" s="46">
        <v>2.2000000000000002</v>
      </c>
      <c r="V41" s="69" t="s">
        <v>57</v>
      </c>
      <c r="W41" s="70">
        <v>0</v>
      </c>
      <c r="X41" s="40"/>
      <c r="Y41" s="40"/>
    </row>
    <row r="42" spans="1:25" ht="10.050000000000001" customHeight="1" x14ac:dyDescent="0.2">
      <c r="A42" s="43">
        <v>32259</v>
      </c>
      <c r="B42" s="44" t="s">
        <v>112</v>
      </c>
      <c r="C42" s="45" t="s">
        <v>18</v>
      </c>
      <c r="D42" s="44" t="s">
        <v>52</v>
      </c>
      <c r="E42" s="46">
        <v>2.5</v>
      </c>
      <c r="F42" s="69">
        <v>17</v>
      </c>
      <c r="G42" s="70">
        <v>0</v>
      </c>
      <c r="H42" s="40"/>
      <c r="I42" s="43">
        <v>93264</v>
      </c>
      <c r="J42" s="44" t="s">
        <v>79</v>
      </c>
      <c r="K42" s="45" t="s">
        <v>20</v>
      </c>
      <c r="L42" s="44" t="s">
        <v>33</v>
      </c>
      <c r="M42" s="46">
        <v>2.9</v>
      </c>
      <c r="N42" s="69">
        <v>79</v>
      </c>
      <c r="O42" s="70">
        <v>0</v>
      </c>
      <c r="P42" s="40"/>
      <c r="Q42" s="43">
        <v>77359</v>
      </c>
      <c r="R42" s="44" t="s">
        <v>528</v>
      </c>
      <c r="S42" s="45" t="s">
        <v>20</v>
      </c>
      <c r="T42" s="44" t="s">
        <v>35</v>
      </c>
      <c r="U42" s="46">
        <v>2.1</v>
      </c>
      <c r="V42" s="69" t="s">
        <v>29</v>
      </c>
      <c r="W42" s="70" t="s">
        <v>29</v>
      </c>
      <c r="X42" s="40"/>
      <c r="Y42" s="40"/>
    </row>
    <row r="43" spans="1:25" ht="10.050000000000001" customHeight="1" x14ac:dyDescent="0.2">
      <c r="A43" s="43">
        <v>95463</v>
      </c>
      <c r="B43" s="44" t="s">
        <v>380</v>
      </c>
      <c r="C43" s="45" t="s">
        <v>18</v>
      </c>
      <c r="D43" s="44" t="s">
        <v>36</v>
      </c>
      <c r="E43" s="46">
        <v>2.5</v>
      </c>
      <c r="F43" s="69">
        <v>7</v>
      </c>
      <c r="G43" s="70">
        <v>0</v>
      </c>
      <c r="H43" s="40"/>
      <c r="I43" s="43">
        <v>101148</v>
      </c>
      <c r="J43" s="44" t="s">
        <v>82</v>
      </c>
      <c r="K43" s="45" t="s">
        <v>20</v>
      </c>
      <c r="L43" s="44" t="s">
        <v>35</v>
      </c>
      <c r="M43" s="46">
        <v>2.9</v>
      </c>
      <c r="N43" s="69">
        <v>41</v>
      </c>
      <c r="O43" s="70">
        <v>0</v>
      </c>
      <c r="P43" s="40"/>
      <c r="Q43" s="43">
        <v>232247</v>
      </c>
      <c r="R43" s="44" t="s">
        <v>576</v>
      </c>
      <c r="S43" s="45" t="s">
        <v>20</v>
      </c>
      <c r="T43" s="44" t="s">
        <v>361</v>
      </c>
      <c r="U43" s="46">
        <v>2.1</v>
      </c>
      <c r="V43" s="69" t="s">
        <v>57</v>
      </c>
      <c r="W43" s="70">
        <v>0</v>
      </c>
      <c r="X43" s="40"/>
      <c r="Y43" s="40"/>
    </row>
    <row r="44" spans="1:25" ht="10.050000000000001" customHeight="1" x14ac:dyDescent="0.2">
      <c r="A44" s="43">
        <v>107265</v>
      </c>
      <c r="B44" s="44" t="s">
        <v>107</v>
      </c>
      <c r="C44" s="45" t="s">
        <v>18</v>
      </c>
      <c r="D44" s="44" t="s">
        <v>347</v>
      </c>
      <c r="E44" s="46">
        <v>2.5</v>
      </c>
      <c r="F44" s="69" t="s">
        <v>29</v>
      </c>
      <c r="G44" s="70" t="s">
        <v>29</v>
      </c>
      <c r="H44" s="40"/>
      <c r="I44" s="43">
        <v>110735</v>
      </c>
      <c r="J44" s="44" t="s">
        <v>111</v>
      </c>
      <c r="K44" s="45" t="s">
        <v>20</v>
      </c>
      <c r="L44" s="44" t="s">
        <v>74</v>
      </c>
      <c r="M44" s="46">
        <v>2.9</v>
      </c>
      <c r="N44" s="69">
        <v>90</v>
      </c>
      <c r="O44" s="70">
        <v>0</v>
      </c>
      <c r="P44" s="40"/>
      <c r="Q44" s="43">
        <v>76359</v>
      </c>
      <c r="R44" s="44" t="s">
        <v>356</v>
      </c>
      <c r="S44" s="45" t="s">
        <v>20</v>
      </c>
      <c r="T44" s="44" t="s">
        <v>31</v>
      </c>
      <c r="U44" s="46">
        <v>2</v>
      </c>
      <c r="V44" s="69" t="s">
        <v>29</v>
      </c>
      <c r="W44" s="70" t="s">
        <v>29</v>
      </c>
      <c r="X44" s="40"/>
      <c r="Y44" s="40"/>
    </row>
    <row r="45" spans="1:25" ht="10.050000000000001" customHeight="1" x14ac:dyDescent="0.2">
      <c r="A45" s="43">
        <v>155503</v>
      </c>
      <c r="B45" s="44" t="s">
        <v>577</v>
      </c>
      <c r="C45" s="45" t="s">
        <v>18</v>
      </c>
      <c r="D45" s="44" t="s">
        <v>35</v>
      </c>
      <c r="E45" s="46">
        <v>2.5</v>
      </c>
      <c r="F45" s="69" t="s">
        <v>57</v>
      </c>
      <c r="G45" s="70">
        <v>0</v>
      </c>
      <c r="H45" s="40"/>
      <c r="I45" s="43">
        <v>114128</v>
      </c>
      <c r="J45" s="44" t="s">
        <v>373</v>
      </c>
      <c r="K45" s="45" t="s">
        <v>20</v>
      </c>
      <c r="L45" s="44" t="s">
        <v>64</v>
      </c>
      <c r="M45" s="46">
        <v>2.9</v>
      </c>
      <c r="N45" s="69">
        <v>28</v>
      </c>
      <c r="O45" s="70">
        <v>0</v>
      </c>
      <c r="P45" s="40"/>
      <c r="Q45" s="43">
        <v>113564</v>
      </c>
      <c r="R45" s="44" t="s">
        <v>358</v>
      </c>
      <c r="S45" s="45" t="s">
        <v>20</v>
      </c>
      <c r="T45" s="44" t="s">
        <v>347</v>
      </c>
      <c r="U45" s="46">
        <v>2</v>
      </c>
      <c r="V45" s="69" t="s">
        <v>57</v>
      </c>
      <c r="W45" s="70">
        <v>0</v>
      </c>
      <c r="X45" s="40"/>
      <c r="Y45" s="40"/>
    </row>
    <row r="46" spans="1:25" ht="10.050000000000001" customHeight="1" x14ac:dyDescent="0.2">
      <c r="A46" s="43">
        <v>155503</v>
      </c>
      <c r="B46" s="44" t="s">
        <v>577</v>
      </c>
      <c r="C46" s="45" t="s">
        <v>18</v>
      </c>
      <c r="D46" s="44" t="s">
        <v>35</v>
      </c>
      <c r="E46" s="46">
        <v>2.5</v>
      </c>
      <c r="F46" s="69" t="s">
        <v>57</v>
      </c>
      <c r="G46" s="70">
        <v>0</v>
      </c>
      <c r="H46" s="40"/>
      <c r="I46" s="43">
        <v>119471</v>
      </c>
      <c r="J46" s="44" t="s">
        <v>375</v>
      </c>
      <c r="K46" s="45" t="s">
        <v>20</v>
      </c>
      <c r="L46" s="44" t="s">
        <v>35</v>
      </c>
      <c r="M46" s="46">
        <v>2.9</v>
      </c>
      <c r="N46" s="69">
        <v>34</v>
      </c>
      <c r="O46" s="70">
        <v>0</v>
      </c>
      <c r="P46" s="40"/>
      <c r="Q46" s="43">
        <v>213687</v>
      </c>
      <c r="R46" s="44" t="s">
        <v>360</v>
      </c>
      <c r="S46" s="45" t="s">
        <v>20</v>
      </c>
      <c r="T46" s="44" t="s">
        <v>361</v>
      </c>
      <c r="U46" s="46">
        <v>2</v>
      </c>
      <c r="V46" s="69" t="s">
        <v>57</v>
      </c>
      <c r="W46" s="70">
        <v>0</v>
      </c>
      <c r="X46" s="40"/>
      <c r="Y46" s="40"/>
    </row>
    <row r="47" spans="1:25" ht="10.050000000000001" customHeight="1" x14ac:dyDescent="0.2">
      <c r="A47" s="43">
        <v>223081</v>
      </c>
      <c r="B47" s="44" t="s">
        <v>578</v>
      </c>
      <c r="C47" s="45" t="s">
        <v>18</v>
      </c>
      <c r="D47" s="44" t="s">
        <v>67</v>
      </c>
      <c r="E47" s="46">
        <v>2.5</v>
      </c>
      <c r="F47" s="69" t="s">
        <v>57</v>
      </c>
      <c r="G47" s="70">
        <v>0</v>
      </c>
      <c r="H47" s="40"/>
      <c r="I47" s="43">
        <v>155651</v>
      </c>
      <c r="J47" s="44" t="s">
        <v>378</v>
      </c>
      <c r="K47" s="45" t="s">
        <v>20</v>
      </c>
      <c r="L47" s="44" t="s">
        <v>351</v>
      </c>
      <c r="M47" s="46">
        <v>2.9</v>
      </c>
      <c r="N47" s="69" t="s">
        <v>57</v>
      </c>
      <c r="O47" s="70">
        <v>0</v>
      </c>
      <c r="P47" s="40"/>
      <c r="Q47" s="43">
        <v>220686</v>
      </c>
      <c r="R47" s="44" t="s">
        <v>363</v>
      </c>
      <c r="S47" s="45" t="s">
        <v>20</v>
      </c>
      <c r="T47" s="44" t="s">
        <v>347</v>
      </c>
      <c r="U47" s="46">
        <v>2</v>
      </c>
      <c r="V47" s="69" t="s">
        <v>57</v>
      </c>
      <c r="W47" s="70">
        <v>0</v>
      </c>
      <c r="X47" s="40"/>
      <c r="Y47" s="40"/>
    </row>
    <row r="48" spans="1:25" ht="10.050000000000001" customHeight="1" x14ac:dyDescent="0.2">
      <c r="A48" s="43">
        <v>223081</v>
      </c>
      <c r="B48" s="44" t="s">
        <v>578</v>
      </c>
      <c r="C48" s="45" t="s">
        <v>18</v>
      </c>
      <c r="D48" s="44" t="s">
        <v>67</v>
      </c>
      <c r="E48" s="46">
        <v>2.5</v>
      </c>
      <c r="F48" s="69" t="s">
        <v>57</v>
      </c>
      <c r="G48" s="70">
        <v>0</v>
      </c>
      <c r="H48" s="40"/>
      <c r="I48" s="43">
        <v>164511</v>
      </c>
      <c r="J48" s="44" t="s">
        <v>125</v>
      </c>
      <c r="K48" s="45" t="s">
        <v>20</v>
      </c>
      <c r="L48" s="44" t="s">
        <v>30</v>
      </c>
      <c r="M48" s="46">
        <v>2.9</v>
      </c>
      <c r="N48" s="69">
        <v>94</v>
      </c>
      <c r="O48" s="70">
        <v>0</v>
      </c>
      <c r="P48" s="40"/>
      <c r="Q48" s="43">
        <v>118748</v>
      </c>
      <c r="R48" s="44" t="s">
        <v>71</v>
      </c>
      <c r="S48" s="45" t="s">
        <v>22</v>
      </c>
      <c r="T48" s="44" t="s">
        <v>34</v>
      </c>
      <c r="U48" s="46">
        <v>7</v>
      </c>
      <c r="V48" s="69">
        <v>218</v>
      </c>
      <c r="W48" s="70">
        <v>0</v>
      </c>
      <c r="X48" s="40"/>
      <c r="Y48" s="40"/>
    </row>
    <row r="49" spans="1:25" ht="10.050000000000001" customHeight="1" x14ac:dyDescent="0.2">
      <c r="A49" s="43">
        <v>79852</v>
      </c>
      <c r="B49" s="44" t="s">
        <v>118</v>
      </c>
      <c r="C49" s="45" t="s">
        <v>18</v>
      </c>
      <c r="D49" s="44" t="s">
        <v>61</v>
      </c>
      <c r="E49" s="46">
        <v>2.4</v>
      </c>
      <c r="F49" s="69" t="s">
        <v>29</v>
      </c>
      <c r="G49" s="70" t="s">
        <v>29</v>
      </c>
      <c r="H49" s="40"/>
      <c r="I49" s="43">
        <v>174874</v>
      </c>
      <c r="J49" s="44" t="s">
        <v>557</v>
      </c>
      <c r="K49" s="45" t="s">
        <v>20</v>
      </c>
      <c r="L49" s="44" t="s">
        <v>1</v>
      </c>
      <c r="M49" s="46">
        <v>2.9</v>
      </c>
      <c r="N49" s="69">
        <v>89</v>
      </c>
      <c r="O49" s="70">
        <v>0</v>
      </c>
      <c r="P49" s="40"/>
      <c r="Q49" s="43">
        <v>61366</v>
      </c>
      <c r="R49" s="44" t="s">
        <v>75</v>
      </c>
      <c r="S49" s="45" t="s">
        <v>22</v>
      </c>
      <c r="T49" s="44" t="s">
        <v>53</v>
      </c>
      <c r="U49" s="46">
        <v>6.8</v>
      </c>
      <c r="V49" s="69">
        <v>124</v>
      </c>
      <c r="W49" s="70">
        <v>0</v>
      </c>
      <c r="X49" s="40"/>
      <c r="Y49" s="40"/>
    </row>
    <row r="50" spans="1:25" ht="10.050000000000001" customHeight="1" x14ac:dyDescent="0.2">
      <c r="A50" s="43">
        <v>240514</v>
      </c>
      <c r="B50" s="44" t="s">
        <v>531</v>
      </c>
      <c r="C50" s="45" t="s">
        <v>18</v>
      </c>
      <c r="D50" s="44" t="s">
        <v>74</v>
      </c>
      <c r="E50" s="46">
        <v>2.4</v>
      </c>
      <c r="F50" s="69" t="s">
        <v>57</v>
      </c>
      <c r="G50" s="70">
        <v>0</v>
      </c>
      <c r="H50" s="40"/>
      <c r="I50" s="43">
        <v>194799</v>
      </c>
      <c r="J50" s="44" t="s">
        <v>322</v>
      </c>
      <c r="K50" s="45" t="s">
        <v>20</v>
      </c>
      <c r="L50" s="44" t="s">
        <v>35</v>
      </c>
      <c r="M50" s="46">
        <v>2.9</v>
      </c>
      <c r="N50" s="69">
        <v>40</v>
      </c>
      <c r="O50" s="70">
        <v>0</v>
      </c>
      <c r="P50" s="40"/>
      <c r="Q50" s="43">
        <v>141746</v>
      </c>
      <c r="R50" s="44" t="s">
        <v>80</v>
      </c>
      <c r="S50" s="45" t="s">
        <v>22</v>
      </c>
      <c r="T50" s="44" t="s">
        <v>31</v>
      </c>
      <c r="U50" s="46">
        <v>6.7</v>
      </c>
      <c r="V50" s="69">
        <v>204</v>
      </c>
      <c r="W50" s="70">
        <v>0</v>
      </c>
      <c r="X50" s="40"/>
      <c r="Y50" s="40"/>
    </row>
    <row r="51" spans="1:25" ht="10.050000000000001" customHeight="1" x14ac:dyDescent="0.2">
      <c r="A51" s="43">
        <v>220037</v>
      </c>
      <c r="B51" s="44" t="s">
        <v>532</v>
      </c>
      <c r="C51" s="45" t="s">
        <v>18</v>
      </c>
      <c r="D51" s="44" t="s">
        <v>37</v>
      </c>
      <c r="E51" s="46">
        <v>2.2999999999999998</v>
      </c>
      <c r="F51" s="69">
        <v>6</v>
      </c>
      <c r="G51" s="70">
        <v>0</v>
      </c>
      <c r="H51" s="40"/>
      <c r="I51" s="43">
        <v>198869</v>
      </c>
      <c r="J51" s="44" t="s">
        <v>176</v>
      </c>
      <c r="K51" s="45" t="s">
        <v>20</v>
      </c>
      <c r="L51" s="44" t="s">
        <v>32</v>
      </c>
      <c r="M51" s="46">
        <v>2.9</v>
      </c>
      <c r="N51" s="69">
        <v>110</v>
      </c>
      <c r="O51" s="70">
        <v>0</v>
      </c>
      <c r="P51" s="40"/>
      <c r="Q51" s="43">
        <v>85971</v>
      </c>
      <c r="R51" s="44" t="s">
        <v>85</v>
      </c>
      <c r="S51" s="45" t="s">
        <v>22</v>
      </c>
      <c r="T51" s="44" t="s">
        <v>33</v>
      </c>
      <c r="U51" s="46">
        <v>6.6</v>
      </c>
      <c r="V51" s="69">
        <v>206</v>
      </c>
      <c r="W51" s="70">
        <v>0</v>
      </c>
      <c r="X51" s="40"/>
      <c r="Y51" s="40"/>
    </row>
    <row r="52" spans="1:25" ht="10.050000000000001" customHeight="1" x14ac:dyDescent="0.2">
      <c r="A52" s="43">
        <v>222627</v>
      </c>
      <c r="B52" s="44" t="s">
        <v>383</v>
      </c>
      <c r="C52" s="45" t="s">
        <v>18</v>
      </c>
      <c r="D52" s="44" t="s">
        <v>30</v>
      </c>
      <c r="E52" s="46">
        <v>2.2999999999999998</v>
      </c>
      <c r="F52" s="69" t="s">
        <v>29</v>
      </c>
      <c r="G52" s="70" t="s">
        <v>29</v>
      </c>
      <c r="H52" s="40"/>
      <c r="I52" s="43">
        <v>219924</v>
      </c>
      <c r="J52" s="44" t="s">
        <v>381</v>
      </c>
      <c r="K52" s="45" t="s">
        <v>20</v>
      </c>
      <c r="L52" s="44" t="s">
        <v>52</v>
      </c>
      <c r="M52" s="46">
        <v>2.9</v>
      </c>
      <c r="N52" s="69">
        <v>50</v>
      </c>
      <c r="O52" s="70">
        <v>0</v>
      </c>
      <c r="P52" s="40"/>
      <c r="Q52" s="43">
        <v>110979</v>
      </c>
      <c r="R52" s="44" t="s">
        <v>73</v>
      </c>
      <c r="S52" s="45" t="s">
        <v>22</v>
      </c>
      <c r="T52" s="44" t="s">
        <v>34</v>
      </c>
      <c r="U52" s="46">
        <v>6.6</v>
      </c>
      <c r="V52" s="69">
        <v>163</v>
      </c>
      <c r="W52" s="70">
        <v>0</v>
      </c>
      <c r="X52" s="40"/>
      <c r="Y52" s="40"/>
    </row>
    <row r="53" spans="1:25" ht="10.050000000000001" customHeight="1" x14ac:dyDescent="0.2">
      <c r="A53" s="43">
        <v>434024</v>
      </c>
      <c r="B53" s="44" t="s">
        <v>384</v>
      </c>
      <c r="C53" s="45" t="s">
        <v>18</v>
      </c>
      <c r="D53" s="44" t="s">
        <v>361</v>
      </c>
      <c r="E53" s="46">
        <v>2.2999999999999998</v>
      </c>
      <c r="F53" s="69" t="s">
        <v>57</v>
      </c>
      <c r="G53" s="70">
        <v>0</v>
      </c>
      <c r="H53" s="40"/>
      <c r="I53" s="43">
        <v>228044</v>
      </c>
      <c r="J53" s="44" t="s">
        <v>382</v>
      </c>
      <c r="K53" s="45" t="s">
        <v>20</v>
      </c>
      <c r="L53" s="44" t="s">
        <v>361</v>
      </c>
      <c r="M53" s="46">
        <v>2.9</v>
      </c>
      <c r="N53" s="69" t="s">
        <v>57</v>
      </c>
      <c r="O53" s="70">
        <v>0</v>
      </c>
      <c r="P53" s="40"/>
      <c r="Q53" s="43">
        <v>103955</v>
      </c>
      <c r="R53" s="44" t="s">
        <v>77</v>
      </c>
      <c r="S53" s="45" t="s">
        <v>22</v>
      </c>
      <c r="T53" s="44" t="s">
        <v>53</v>
      </c>
      <c r="U53" s="46">
        <v>6.5</v>
      </c>
      <c r="V53" s="69">
        <v>141</v>
      </c>
      <c r="W53" s="70">
        <v>0</v>
      </c>
      <c r="X53" s="40"/>
      <c r="Y53" s="40"/>
    </row>
    <row r="54" spans="1:25" ht="10.050000000000001" customHeight="1" x14ac:dyDescent="0.2">
      <c r="A54" s="43">
        <v>18499</v>
      </c>
      <c r="B54" s="44" t="s">
        <v>386</v>
      </c>
      <c r="C54" s="45" t="s">
        <v>18</v>
      </c>
      <c r="D54" s="44" t="s">
        <v>347</v>
      </c>
      <c r="E54" s="46">
        <v>2.2000000000000002</v>
      </c>
      <c r="F54" s="69" t="s">
        <v>57</v>
      </c>
      <c r="G54" s="70">
        <v>0</v>
      </c>
      <c r="H54" s="40"/>
      <c r="I54" s="43">
        <v>244619</v>
      </c>
      <c r="J54" s="44" t="s">
        <v>301</v>
      </c>
      <c r="K54" s="45" t="s">
        <v>20</v>
      </c>
      <c r="L54" s="44" t="s">
        <v>36</v>
      </c>
      <c r="M54" s="46">
        <v>2.9</v>
      </c>
      <c r="N54" s="69">
        <v>50</v>
      </c>
      <c r="O54" s="70">
        <v>0</v>
      </c>
      <c r="P54" s="40"/>
      <c r="Q54" s="43">
        <v>176297</v>
      </c>
      <c r="R54" s="44" t="s">
        <v>83</v>
      </c>
      <c r="S54" s="45" t="s">
        <v>22</v>
      </c>
      <c r="T54" s="44" t="s">
        <v>31</v>
      </c>
      <c r="U54" s="46">
        <v>6.3</v>
      </c>
      <c r="V54" s="69">
        <v>170</v>
      </c>
      <c r="W54" s="70">
        <v>0</v>
      </c>
      <c r="X54" s="40"/>
      <c r="Y54" s="40"/>
    </row>
    <row r="55" spans="1:25" ht="10.050000000000001" customHeight="1" x14ac:dyDescent="0.2">
      <c r="A55" s="43">
        <v>19194</v>
      </c>
      <c r="B55" s="44" t="s">
        <v>308</v>
      </c>
      <c r="C55" s="45" t="s">
        <v>18</v>
      </c>
      <c r="D55" s="44" t="s">
        <v>52</v>
      </c>
      <c r="E55" s="46">
        <v>2.2000000000000002</v>
      </c>
      <c r="F55" s="69" t="s">
        <v>29</v>
      </c>
      <c r="G55" s="70" t="s">
        <v>29</v>
      </c>
      <c r="H55" s="40"/>
      <c r="I55" s="43">
        <v>40784</v>
      </c>
      <c r="J55" s="44" t="s">
        <v>533</v>
      </c>
      <c r="K55" s="45" t="s">
        <v>20</v>
      </c>
      <c r="L55" s="44" t="s">
        <v>1</v>
      </c>
      <c r="M55" s="46">
        <v>2.8</v>
      </c>
      <c r="N55" s="69">
        <v>5</v>
      </c>
      <c r="O55" s="70">
        <v>0</v>
      </c>
      <c r="P55" s="40"/>
      <c r="Q55" s="43">
        <v>103025</v>
      </c>
      <c r="R55" s="44" t="s">
        <v>325</v>
      </c>
      <c r="S55" s="45" t="s">
        <v>22</v>
      </c>
      <c r="T55" s="44" t="s">
        <v>53</v>
      </c>
      <c r="U55" s="46">
        <v>5.9</v>
      </c>
      <c r="V55" s="69">
        <v>128</v>
      </c>
      <c r="W55" s="70">
        <v>0</v>
      </c>
      <c r="X55" s="40"/>
      <c r="Y55" s="40"/>
    </row>
    <row r="56" spans="1:25" ht="10.050000000000001" customHeight="1" x14ac:dyDescent="0.2">
      <c r="A56" s="43">
        <v>19236</v>
      </c>
      <c r="B56" s="44" t="s">
        <v>388</v>
      </c>
      <c r="C56" s="45" t="s">
        <v>18</v>
      </c>
      <c r="D56" s="44" t="s">
        <v>64</v>
      </c>
      <c r="E56" s="46">
        <v>2.2000000000000002</v>
      </c>
      <c r="F56" s="69" t="s">
        <v>57</v>
      </c>
      <c r="G56" s="70">
        <v>0</v>
      </c>
      <c r="H56" s="40"/>
      <c r="I56" s="43">
        <v>47390</v>
      </c>
      <c r="J56" s="44" t="s">
        <v>120</v>
      </c>
      <c r="K56" s="45" t="s">
        <v>20</v>
      </c>
      <c r="L56" s="44" t="s">
        <v>61</v>
      </c>
      <c r="M56" s="46">
        <v>2.8</v>
      </c>
      <c r="N56" s="69" t="s">
        <v>29</v>
      </c>
      <c r="O56" s="70" t="s">
        <v>29</v>
      </c>
      <c r="P56" s="40"/>
      <c r="Q56" s="43">
        <v>209243</v>
      </c>
      <c r="R56" s="44" t="s">
        <v>530</v>
      </c>
      <c r="S56" s="45" t="s">
        <v>22</v>
      </c>
      <c r="T56" s="44" t="s">
        <v>31</v>
      </c>
      <c r="U56" s="46">
        <v>5.7</v>
      </c>
      <c r="V56" s="69" t="s">
        <v>57</v>
      </c>
      <c r="W56" s="70">
        <v>0</v>
      </c>
      <c r="X56" s="40"/>
      <c r="Y56" s="40"/>
    </row>
    <row r="57" spans="1:25" ht="10.050000000000001" customHeight="1" x14ac:dyDescent="0.2">
      <c r="A57" s="43">
        <v>49262</v>
      </c>
      <c r="B57" s="44" t="s">
        <v>390</v>
      </c>
      <c r="C57" s="45" t="s">
        <v>18</v>
      </c>
      <c r="D57" s="44" t="s">
        <v>74</v>
      </c>
      <c r="E57" s="46">
        <v>2.2000000000000002</v>
      </c>
      <c r="F57" s="69" t="s">
        <v>57</v>
      </c>
      <c r="G57" s="70">
        <v>0</v>
      </c>
      <c r="H57" s="40"/>
      <c r="I57" s="43">
        <v>54484</v>
      </c>
      <c r="J57" s="44" t="s">
        <v>385</v>
      </c>
      <c r="K57" s="45" t="s">
        <v>20</v>
      </c>
      <c r="L57" s="44" t="s">
        <v>351</v>
      </c>
      <c r="M57" s="46">
        <v>2.8</v>
      </c>
      <c r="N57" s="69" t="s">
        <v>57</v>
      </c>
      <c r="O57" s="70">
        <v>0</v>
      </c>
      <c r="P57" s="40"/>
      <c r="Q57" s="43">
        <v>165809</v>
      </c>
      <c r="R57" s="44" t="s">
        <v>374</v>
      </c>
      <c r="S57" s="45" t="s">
        <v>22</v>
      </c>
      <c r="T57" s="44" t="s">
        <v>53</v>
      </c>
      <c r="U57" s="46">
        <v>5.4</v>
      </c>
      <c r="V57" s="69">
        <v>95</v>
      </c>
      <c r="W57" s="70">
        <v>0</v>
      </c>
      <c r="X57" s="40"/>
      <c r="Y57" s="40"/>
    </row>
    <row r="58" spans="1:25" ht="10.050000000000001" customHeight="1" x14ac:dyDescent="0.2">
      <c r="A58" s="43">
        <v>81441</v>
      </c>
      <c r="B58" s="44" t="s">
        <v>579</v>
      </c>
      <c r="C58" s="45" t="s">
        <v>18</v>
      </c>
      <c r="D58" s="44" t="s">
        <v>35</v>
      </c>
      <c r="E58" s="46">
        <v>2.2000000000000002</v>
      </c>
      <c r="F58" s="69" t="s">
        <v>57</v>
      </c>
      <c r="G58" s="70">
        <v>0</v>
      </c>
      <c r="H58" s="40"/>
      <c r="I58" s="43">
        <v>57145</v>
      </c>
      <c r="J58" s="44" t="s">
        <v>122</v>
      </c>
      <c r="K58" s="45" t="s">
        <v>20</v>
      </c>
      <c r="L58" s="44" t="s">
        <v>35</v>
      </c>
      <c r="M58" s="46">
        <v>2.8</v>
      </c>
      <c r="N58" s="69">
        <v>47</v>
      </c>
      <c r="O58" s="70">
        <v>0</v>
      </c>
      <c r="P58" s="40"/>
      <c r="Q58" s="43">
        <v>59859</v>
      </c>
      <c r="R58" s="44" t="s">
        <v>376</v>
      </c>
      <c r="S58" s="45" t="s">
        <v>22</v>
      </c>
      <c r="T58" s="44" t="s">
        <v>53</v>
      </c>
      <c r="U58" s="46">
        <v>5.3</v>
      </c>
      <c r="V58" s="69">
        <v>139</v>
      </c>
      <c r="W58" s="70">
        <v>0</v>
      </c>
      <c r="X58" s="40"/>
      <c r="Y58" s="40"/>
    </row>
    <row r="59" spans="1:25" ht="10.050000000000001" customHeight="1" x14ac:dyDescent="0.2">
      <c r="A59" s="43">
        <v>169187</v>
      </c>
      <c r="B59" s="44" t="s">
        <v>126</v>
      </c>
      <c r="C59" s="45" t="s">
        <v>20</v>
      </c>
      <c r="D59" s="44" t="s">
        <v>34</v>
      </c>
      <c r="E59" s="46">
        <v>5.4</v>
      </c>
      <c r="F59" s="69">
        <v>138</v>
      </c>
      <c r="G59" s="70">
        <v>0</v>
      </c>
      <c r="H59" s="40"/>
      <c r="I59" s="43">
        <v>60232</v>
      </c>
      <c r="J59" s="44" t="s">
        <v>387</v>
      </c>
      <c r="K59" s="45" t="s">
        <v>20</v>
      </c>
      <c r="L59" s="44" t="s">
        <v>52</v>
      </c>
      <c r="M59" s="46">
        <v>2.8</v>
      </c>
      <c r="N59" s="69">
        <v>86</v>
      </c>
      <c r="O59" s="70">
        <v>0</v>
      </c>
      <c r="P59" s="40"/>
      <c r="Q59" s="43">
        <v>176413</v>
      </c>
      <c r="R59" s="44" t="s">
        <v>94</v>
      </c>
      <c r="S59" s="45" t="s">
        <v>22</v>
      </c>
      <c r="T59" s="44" t="s">
        <v>28</v>
      </c>
      <c r="U59" s="46">
        <v>5.3</v>
      </c>
      <c r="V59" s="69">
        <v>81</v>
      </c>
      <c r="W59" s="70">
        <v>0</v>
      </c>
      <c r="X59" s="40"/>
      <c r="Y59" s="40"/>
    </row>
    <row r="60" spans="1:25" ht="10.050000000000001" customHeight="1" x14ac:dyDescent="0.2">
      <c r="A60" s="43">
        <v>171314</v>
      </c>
      <c r="B60" s="44" t="s">
        <v>392</v>
      </c>
      <c r="C60" s="45" t="s">
        <v>20</v>
      </c>
      <c r="D60" s="44" t="s">
        <v>53</v>
      </c>
      <c r="E60" s="46">
        <v>5.3</v>
      </c>
      <c r="F60" s="69">
        <v>157</v>
      </c>
      <c r="G60" s="70">
        <v>0</v>
      </c>
      <c r="H60" s="40"/>
      <c r="I60" s="43">
        <v>83312</v>
      </c>
      <c r="J60" s="44" t="s">
        <v>389</v>
      </c>
      <c r="K60" s="45" t="s">
        <v>20</v>
      </c>
      <c r="L60" s="44" t="s">
        <v>347</v>
      </c>
      <c r="M60" s="46">
        <v>2.8</v>
      </c>
      <c r="N60" s="69" t="s">
        <v>57</v>
      </c>
      <c r="O60" s="70">
        <v>0</v>
      </c>
      <c r="P60" s="40"/>
      <c r="Q60" s="43">
        <v>172780</v>
      </c>
      <c r="R60" s="44" t="s">
        <v>96</v>
      </c>
      <c r="S60" s="45" t="s">
        <v>22</v>
      </c>
      <c r="T60" s="44" t="s">
        <v>36</v>
      </c>
      <c r="U60" s="46">
        <v>5.2</v>
      </c>
      <c r="V60" s="69">
        <v>125</v>
      </c>
      <c r="W60" s="70">
        <v>0</v>
      </c>
      <c r="X60" s="40"/>
      <c r="Y60" s="40"/>
    </row>
    <row r="61" spans="1:25" ht="10.050000000000001" customHeight="1" x14ac:dyDescent="0.2">
      <c r="A61" s="43">
        <v>122798</v>
      </c>
      <c r="B61" s="44" t="s">
        <v>130</v>
      </c>
      <c r="C61" s="45" t="s">
        <v>20</v>
      </c>
      <c r="D61" s="44" t="s">
        <v>34</v>
      </c>
      <c r="E61" s="46">
        <v>5.2</v>
      </c>
      <c r="F61" s="69">
        <v>147</v>
      </c>
      <c r="G61" s="70">
        <v>0</v>
      </c>
      <c r="H61" s="40"/>
      <c r="I61" s="43">
        <v>111457</v>
      </c>
      <c r="J61" s="44" t="s">
        <v>183</v>
      </c>
      <c r="K61" s="45" t="s">
        <v>20</v>
      </c>
      <c r="L61" s="44" t="s">
        <v>32</v>
      </c>
      <c r="M61" s="46">
        <v>2.8</v>
      </c>
      <c r="N61" s="69">
        <v>2</v>
      </c>
      <c r="O61" s="70">
        <v>0</v>
      </c>
      <c r="P61" s="40"/>
      <c r="Q61" s="43">
        <v>195735</v>
      </c>
      <c r="R61" s="44" t="s">
        <v>100</v>
      </c>
      <c r="S61" s="45" t="s">
        <v>22</v>
      </c>
      <c r="T61" s="44" t="s">
        <v>32</v>
      </c>
      <c r="U61" s="46">
        <v>5.2</v>
      </c>
      <c r="V61" s="69">
        <v>104</v>
      </c>
      <c r="W61" s="70">
        <v>0</v>
      </c>
      <c r="X61" s="40"/>
      <c r="Y61" s="40"/>
    </row>
    <row r="62" spans="1:25" ht="10.050000000000001" customHeight="1" x14ac:dyDescent="0.2">
      <c r="A62" s="43">
        <v>97032</v>
      </c>
      <c r="B62" s="44" t="s">
        <v>127</v>
      </c>
      <c r="C62" s="45" t="s">
        <v>20</v>
      </c>
      <c r="D62" s="44" t="s">
        <v>34</v>
      </c>
      <c r="E62" s="46">
        <v>5.0999999999999996</v>
      </c>
      <c r="F62" s="69">
        <v>11</v>
      </c>
      <c r="G62" s="70">
        <v>0</v>
      </c>
      <c r="H62" s="40"/>
      <c r="I62" s="43">
        <v>123354</v>
      </c>
      <c r="J62" s="44" t="s">
        <v>89</v>
      </c>
      <c r="K62" s="45" t="s">
        <v>20</v>
      </c>
      <c r="L62" s="44" t="s">
        <v>61</v>
      </c>
      <c r="M62" s="46">
        <v>2.8</v>
      </c>
      <c r="N62" s="69">
        <v>30</v>
      </c>
      <c r="O62" s="70">
        <v>0</v>
      </c>
      <c r="P62" s="40"/>
      <c r="Q62" s="43">
        <v>60025</v>
      </c>
      <c r="R62" s="44" t="s">
        <v>319</v>
      </c>
      <c r="S62" s="45" t="s">
        <v>22</v>
      </c>
      <c r="T62" s="44" t="s">
        <v>30</v>
      </c>
      <c r="U62" s="46">
        <v>5.0999999999999996</v>
      </c>
      <c r="V62" s="69">
        <v>98</v>
      </c>
      <c r="W62" s="70">
        <v>0</v>
      </c>
      <c r="X62" s="40"/>
      <c r="Y62" s="40"/>
    </row>
    <row r="63" spans="1:25" ht="10.050000000000001" customHeight="1" x14ac:dyDescent="0.2">
      <c r="A63" s="43">
        <v>172850</v>
      </c>
      <c r="B63" s="44" t="s">
        <v>139</v>
      </c>
      <c r="C63" s="45" t="s">
        <v>20</v>
      </c>
      <c r="D63" s="44" t="s">
        <v>28</v>
      </c>
      <c r="E63" s="46">
        <v>5</v>
      </c>
      <c r="F63" s="69">
        <v>158</v>
      </c>
      <c r="G63" s="70">
        <v>0</v>
      </c>
      <c r="H63" s="40"/>
      <c r="I63" s="43">
        <v>197365</v>
      </c>
      <c r="J63" s="44" t="s">
        <v>63</v>
      </c>
      <c r="K63" s="45" t="s">
        <v>20</v>
      </c>
      <c r="L63" s="44" t="s">
        <v>31</v>
      </c>
      <c r="M63" s="46">
        <v>2.8</v>
      </c>
      <c r="N63" s="69">
        <v>29</v>
      </c>
      <c r="O63" s="70">
        <v>0</v>
      </c>
      <c r="P63" s="40"/>
      <c r="Q63" s="43">
        <v>74208</v>
      </c>
      <c r="R63" s="44" t="s">
        <v>90</v>
      </c>
      <c r="S63" s="45" t="s">
        <v>22</v>
      </c>
      <c r="T63" s="44" t="s">
        <v>31</v>
      </c>
      <c r="U63" s="46">
        <v>5</v>
      </c>
      <c r="V63" s="69">
        <v>83</v>
      </c>
      <c r="W63" s="70">
        <v>0</v>
      </c>
      <c r="X63" s="40"/>
      <c r="Y63" s="40"/>
    </row>
    <row r="64" spans="1:25" ht="10.050000000000001" customHeight="1" x14ac:dyDescent="0.2">
      <c r="A64" s="43">
        <v>41328</v>
      </c>
      <c r="B64" s="44" t="s">
        <v>135</v>
      </c>
      <c r="C64" s="45" t="s">
        <v>20</v>
      </c>
      <c r="D64" s="44" t="s">
        <v>28</v>
      </c>
      <c r="E64" s="46">
        <v>4.9000000000000004</v>
      </c>
      <c r="F64" s="69">
        <v>130</v>
      </c>
      <c r="G64" s="70">
        <v>0</v>
      </c>
      <c r="H64" s="40"/>
      <c r="I64" s="43">
        <v>208973</v>
      </c>
      <c r="J64" s="44" t="s">
        <v>393</v>
      </c>
      <c r="K64" s="45" t="s">
        <v>20</v>
      </c>
      <c r="L64" s="44" t="s">
        <v>351</v>
      </c>
      <c r="M64" s="46">
        <v>2.8</v>
      </c>
      <c r="N64" s="69" t="s">
        <v>57</v>
      </c>
      <c r="O64" s="70">
        <v>0</v>
      </c>
      <c r="P64" s="40"/>
      <c r="Q64" s="43">
        <v>82403</v>
      </c>
      <c r="R64" s="44" t="s">
        <v>97</v>
      </c>
      <c r="S64" s="45" t="s">
        <v>22</v>
      </c>
      <c r="T64" s="44" t="s">
        <v>1</v>
      </c>
      <c r="U64" s="46">
        <v>5</v>
      </c>
      <c r="V64" s="69">
        <v>121</v>
      </c>
      <c r="W64" s="70">
        <v>0</v>
      </c>
      <c r="X64" s="40"/>
      <c r="Y64" s="40"/>
    </row>
    <row r="65" spans="1:25" ht="10.050000000000001" customHeight="1" x14ac:dyDescent="0.2">
      <c r="A65" s="43">
        <v>58621</v>
      </c>
      <c r="B65" s="44" t="s">
        <v>133</v>
      </c>
      <c r="C65" s="45" t="s">
        <v>20</v>
      </c>
      <c r="D65" s="44" t="s">
        <v>53</v>
      </c>
      <c r="E65" s="46">
        <v>4.5</v>
      </c>
      <c r="F65" s="69">
        <v>112</v>
      </c>
      <c r="G65" s="70">
        <v>0</v>
      </c>
      <c r="H65" s="40"/>
      <c r="I65" s="43">
        <v>216051</v>
      </c>
      <c r="J65" s="44" t="s">
        <v>131</v>
      </c>
      <c r="K65" s="45" t="s">
        <v>20</v>
      </c>
      <c r="L65" s="44" t="s">
        <v>31</v>
      </c>
      <c r="M65" s="46">
        <v>2.8</v>
      </c>
      <c r="N65" s="69" t="s">
        <v>29</v>
      </c>
      <c r="O65" s="70" t="s">
        <v>29</v>
      </c>
      <c r="P65" s="40"/>
      <c r="Q65" s="43">
        <v>114283</v>
      </c>
      <c r="R65" s="44" t="s">
        <v>104</v>
      </c>
      <c r="S65" s="45" t="s">
        <v>22</v>
      </c>
      <c r="T65" s="44" t="s">
        <v>53</v>
      </c>
      <c r="U65" s="46">
        <v>5</v>
      </c>
      <c r="V65" s="69">
        <v>110</v>
      </c>
      <c r="W65" s="70">
        <v>0</v>
      </c>
      <c r="X65" s="40"/>
      <c r="Y65" s="40"/>
    </row>
    <row r="66" spans="1:25" ht="10.050000000000001" customHeight="1" x14ac:dyDescent="0.2">
      <c r="A66" s="43">
        <v>121145</v>
      </c>
      <c r="B66" s="44" t="s">
        <v>396</v>
      </c>
      <c r="C66" s="45" t="s">
        <v>20</v>
      </c>
      <c r="D66" s="44" t="s">
        <v>53</v>
      </c>
      <c r="E66" s="46">
        <v>4.5</v>
      </c>
      <c r="F66" s="69">
        <v>143</v>
      </c>
      <c r="G66" s="70">
        <v>0</v>
      </c>
      <c r="H66" s="40"/>
      <c r="I66" s="43">
        <v>219937</v>
      </c>
      <c r="J66" s="44" t="s">
        <v>394</v>
      </c>
      <c r="K66" s="45" t="s">
        <v>20</v>
      </c>
      <c r="L66" s="44" t="s">
        <v>34</v>
      </c>
      <c r="M66" s="46">
        <v>2.8</v>
      </c>
      <c r="N66" s="69">
        <v>32</v>
      </c>
      <c r="O66" s="70">
        <v>0</v>
      </c>
      <c r="P66" s="40"/>
      <c r="Q66" s="43">
        <v>219847</v>
      </c>
      <c r="R66" s="44" t="s">
        <v>307</v>
      </c>
      <c r="S66" s="45" t="s">
        <v>22</v>
      </c>
      <c r="T66" s="44" t="s">
        <v>28</v>
      </c>
      <c r="U66" s="46">
        <v>5</v>
      </c>
      <c r="V66" s="69">
        <v>95</v>
      </c>
      <c r="W66" s="70">
        <v>0</v>
      </c>
      <c r="X66" s="40"/>
      <c r="Y66" s="40"/>
    </row>
    <row r="67" spans="1:25" ht="10.050000000000001" customHeight="1" x14ac:dyDescent="0.2">
      <c r="A67" s="43">
        <v>95658</v>
      </c>
      <c r="B67" s="44" t="s">
        <v>141</v>
      </c>
      <c r="C67" s="45" t="s">
        <v>20</v>
      </c>
      <c r="D67" s="44" t="s">
        <v>31</v>
      </c>
      <c r="E67" s="46">
        <v>4.4000000000000004</v>
      </c>
      <c r="F67" s="69">
        <v>133</v>
      </c>
      <c r="G67" s="70">
        <v>0</v>
      </c>
      <c r="H67" s="40"/>
      <c r="I67" s="43">
        <v>244560</v>
      </c>
      <c r="J67" s="44" t="s">
        <v>395</v>
      </c>
      <c r="K67" s="45" t="s">
        <v>20</v>
      </c>
      <c r="L67" s="44" t="s">
        <v>55</v>
      </c>
      <c r="M67" s="46">
        <v>2.8</v>
      </c>
      <c r="N67" s="69" t="s">
        <v>57</v>
      </c>
      <c r="O67" s="70">
        <v>0</v>
      </c>
      <c r="P67" s="40"/>
      <c r="Q67" s="43">
        <v>184341</v>
      </c>
      <c r="R67" s="44" t="s">
        <v>110</v>
      </c>
      <c r="S67" s="45" t="s">
        <v>22</v>
      </c>
      <c r="T67" s="44" t="s">
        <v>28</v>
      </c>
      <c r="U67" s="46">
        <v>4.9000000000000004</v>
      </c>
      <c r="V67" s="69">
        <v>132</v>
      </c>
      <c r="W67" s="70">
        <v>0</v>
      </c>
      <c r="X67" s="40"/>
      <c r="Y67" s="40"/>
    </row>
    <row r="68" spans="1:25" ht="10.050000000000001" customHeight="1" x14ac:dyDescent="0.2">
      <c r="A68" s="43">
        <v>214590</v>
      </c>
      <c r="B68" s="44" t="s">
        <v>152</v>
      </c>
      <c r="C68" s="45" t="s">
        <v>20</v>
      </c>
      <c r="D68" s="44" t="s">
        <v>31</v>
      </c>
      <c r="E68" s="46">
        <v>4.4000000000000004</v>
      </c>
      <c r="F68" s="69">
        <v>148</v>
      </c>
      <c r="G68" s="70">
        <v>0</v>
      </c>
      <c r="H68" s="40"/>
      <c r="I68" s="43">
        <v>244723</v>
      </c>
      <c r="J68" s="44" t="s">
        <v>336</v>
      </c>
      <c r="K68" s="45" t="s">
        <v>20</v>
      </c>
      <c r="L68" s="44" t="s">
        <v>1</v>
      </c>
      <c r="M68" s="46">
        <v>2.8</v>
      </c>
      <c r="N68" s="69">
        <v>52</v>
      </c>
      <c r="O68" s="70">
        <v>0</v>
      </c>
      <c r="P68" s="40"/>
      <c r="Q68" s="43">
        <v>166989</v>
      </c>
      <c r="R68" s="44" t="s">
        <v>114</v>
      </c>
      <c r="S68" s="45" t="s">
        <v>22</v>
      </c>
      <c r="T68" s="44" t="s">
        <v>36</v>
      </c>
      <c r="U68" s="46">
        <v>4.7</v>
      </c>
      <c r="V68" s="69">
        <v>146</v>
      </c>
      <c r="W68" s="70">
        <v>0</v>
      </c>
      <c r="X68" s="40"/>
      <c r="Y68" s="40"/>
    </row>
    <row r="69" spans="1:25" ht="10.050000000000001" customHeight="1" x14ac:dyDescent="0.2">
      <c r="A69" s="43">
        <v>51090</v>
      </c>
      <c r="B69" s="44" t="s">
        <v>294</v>
      </c>
      <c r="C69" s="45" t="s">
        <v>20</v>
      </c>
      <c r="D69" s="44" t="s">
        <v>28</v>
      </c>
      <c r="E69" s="46">
        <v>4.3</v>
      </c>
      <c r="F69" s="69">
        <v>98</v>
      </c>
      <c r="G69" s="70">
        <v>0</v>
      </c>
      <c r="H69" s="40"/>
      <c r="I69" s="43">
        <v>443967</v>
      </c>
      <c r="J69" s="44" t="s">
        <v>397</v>
      </c>
      <c r="K69" s="45" t="s">
        <v>20</v>
      </c>
      <c r="L69" s="44" t="s">
        <v>67</v>
      </c>
      <c r="M69" s="46">
        <v>2.8</v>
      </c>
      <c r="N69" s="69" t="s">
        <v>57</v>
      </c>
      <c r="O69" s="70">
        <v>0</v>
      </c>
      <c r="P69" s="40"/>
      <c r="Q69" s="43">
        <v>95715</v>
      </c>
      <c r="R69" s="44" t="s">
        <v>103</v>
      </c>
      <c r="S69" s="45" t="s">
        <v>22</v>
      </c>
      <c r="T69" s="44" t="s">
        <v>33</v>
      </c>
      <c r="U69" s="46">
        <v>4.5999999999999996</v>
      </c>
      <c r="V69" s="69">
        <v>90</v>
      </c>
      <c r="W69" s="70">
        <v>0</v>
      </c>
      <c r="X69" s="40"/>
      <c r="Y69" s="40"/>
    </row>
    <row r="70" spans="1:25" ht="10.050000000000001" customHeight="1" x14ac:dyDescent="0.2">
      <c r="A70" s="43">
        <v>166477</v>
      </c>
      <c r="B70" s="44" t="s">
        <v>306</v>
      </c>
      <c r="C70" s="45" t="s">
        <v>20</v>
      </c>
      <c r="D70" s="44" t="s">
        <v>36</v>
      </c>
      <c r="E70" s="46">
        <v>4.3</v>
      </c>
      <c r="F70" s="69">
        <v>120</v>
      </c>
      <c r="G70" s="70">
        <v>0</v>
      </c>
      <c r="H70" s="40"/>
      <c r="I70" s="43">
        <v>38290</v>
      </c>
      <c r="J70" s="44" t="s">
        <v>69</v>
      </c>
      <c r="K70" s="45" t="s">
        <v>20</v>
      </c>
      <c r="L70" s="44" t="s">
        <v>351</v>
      </c>
      <c r="M70" s="46">
        <v>2.7</v>
      </c>
      <c r="N70" s="69" t="s">
        <v>29</v>
      </c>
      <c r="O70" s="70" t="s">
        <v>29</v>
      </c>
      <c r="P70" s="40"/>
      <c r="Q70" s="43">
        <v>209244</v>
      </c>
      <c r="R70" s="44" t="s">
        <v>207</v>
      </c>
      <c r="S70" s="45" t="s">
        <v>22</v>
      </c>
      <c r="T70" s="44" t="s">
        <v>53</v>
      </c>
      <c r="U70" s="46">
        <v>4.5999999999999996</v>
      </c>
      <c r="V70" s="69">
        <v>132</v>
      </c>
      <c r="W70" s="70">
        <v>0</v>
      </c>
      <c r="X70" s="40"/>
      <c r="Y70" s="40"/>
    </row>
    <row r="71" spans="1:25" ht="10.050000000000001" customHeight="1" x14ac:dyDescent="0.2">
      <c r="A71" s="43">
        <v>106760</v>
      </c>
      <c r="B71" s="44" t="s">
        <v>327</v>
      </c>
      <c r="C71" s="45" t="s">
        <v>20</v>
      </c>
      <c r="D71" s="44" t="s">
        <v>31</v>
      </c>
      <c r="E71" s="46">
        <v>4.2</v>
      </c>
      <c r="F71" s="69">
        <v>116</v>
      </c>
      <c r="G71" s="70">
        <v>0</v>
      </c>
      <c r="H71" s="40"/>
      <c r="I71" s="43">
        <v>41338</v>
      </c>
      <c r="J71" s="44" t="s">
        <v>398</v>
      </c>
      <c r="K71" s="45" t="s">
        <v>20</v>
      </c>
      <c r="L71" s="44" t="s">
        <v>351</v>
      </c>
      <c r="M71" s="46">
        <v>2.7</v>
      </c>
      <c r="N71" s="69" t="s">
        <v>57</v>
      </c>
      <c r="O71" s="70">
        <v>0</v>
      </c>
      <c r="P71" s="40"/>
      <c r="Q71" s="43">
        <v>47431</v>
      </c>
      <c r="R71" s="44" t="s">
        <v>38</v>
      </c>
      <c r="S71" s="45" t="s">
        <v>22</v>
      </c>
      <c r="T71" s="44" t="s">
        <v>32</v>
      </c>
      <c r="U71" s="46">
        <v>4.5</v>
      </c>
      <c r="V71" s="69">
        <v>71</v>
      </c>
      <c r="W71" s="70">
        <v>0</v>
      </c>
      <c r="X71" s="40"/>
      <c r="Y71" s="40"/>
    </row>
    <row r="72" spans="1:25" ht="10.050000000000001" customHeight="1" x14ac:dyDescent="0.2">
      <c r="A72" s="43">
        <v>146941</v>
      </c>
      <c r="B72" s="44" t="s">
        <v>326</v>
      </c>
      <c r="C72" s="45" t="s">
        <v>20</v>
      </c>
      <c r="D72" s="44" t="s">
        <v>53</v>
      </c>
      <c r="E72" s="46">
        <v>4.0999999999999996</v>
      </c>
      <c r="F72" s="69">
        <v>77</v>
      </c>
      <c r="G72" s="70">
        <v>0</v>
      </c>
      <c r="H72" s="40"/>
      <c r="I72" s="43">
        <v>68983</v>
      </c>
      <c r="J72" s="44" t="s">
        <v>58</v>
      </c>
      <c r="K72" s="45" t="s">
        <v>20</v>
      </c>
      <c r="L72" s="44" t="s">
        <v>37</v>
      </c>
      <c r="M72" s="46">
        <v>2.7</v>
      </c>
      <c r="N72" s="69">
        <v>103</v>
      </c>
      <c r="O72" s="70">
        <v>0</v>
      </c>
      <c r="P72" s="40"/>
      <c r="Q72" s="43">
        <v>124183</v>
      </c>
      <c r="R72" s="44" t="s">
        <v>391</v>
      </c>
      <c r="S72" s="45" t="s">
        <v>22</v>
      </c>
      <c r="T72" s="44" t="s">
        <v>28</v>
      </c>
      <c r="U72" s="46">
        <v>4.5</v>
      </c>
      <c r="V72" s="69">
        <v>78</v>
      </c>
      <c r="W72" s="70">
        <v>0</v>
      </c>
      <c r="X72" s="40"/>
      <c r="Y72" s="40"/>
    </row>
    <row r="73" spans="1:25" ht="10.050000000000001" customHeight="1" x14ac:dyDescent="0.2">
      <c r="A73" s="43">
        <v>184667</v>
      </c>
      <c r="B73" s="44" t="s">
        <v>151</v>
      </c>
      <c r="C73" s="45" t="s">
        <v>20</v>
      </c>
      <c r="D73" s="44" t="s">
        <v>31</v>
      </c>
      <c r="E73" s="46">
        <v>4.0999999999999996</v>
      </c>
      <c r="F73" s="69">
        <v>112</v>
      </c>
      <c r="G73" s="70">
        <v>0</v>
      </c>
      <c r="H73" s="40"/>
      <c r="I73" s="43">
        <v>83428</v>
      </c>
      <c r="J73" s="44" t="s">
        <v>400</v>
      </c>
      <c r="K73" s="45" t="s">
        <v>20</v>
      </c>
      <c r="L73" s="44" t="s">
        <v>347</v>
      </c>
      <c r="M73" s="46">
        <v>2.7</v>
      </c>
      <c r="N73" s="69" t="s">
        <v>57</v>
      </c>
      <c r="O73" s="70">
        <v>0</v>
      </c>
      <c r="P73" s="40"/>
      <c r="Q73" s="43">
        <v>55422</v>
      </c>
      <c r="R73" s="44" t="s">
        <v>116</v>
      </c>
      <c r="S73" s="45" t="s">
        <v>22</v>
      </c>
      <c r="T73" s="44" t="s">
        <v>30</v>
      </c>
      <c r="U73" s="46">
        <v>4.4000000000000004</v>
      </c>
      <c r="V73" s="69">
        <v>121</v>
      </c>
      <c r="W73" s="70">
        <v>0</v>
      </c>
      <c r="X73" s="40"/>
      <c r="Y73" s="40"/>
    </row>
    <row r="74" spans="1:25" ht="10.050000000000001" customHeight="1" x14ac:dyDescent="0.2">
      <c r="A74" s="43">
        <v>17761</v>
      </c>
      <c r="B74" s="44" t="s">
        <v>161</v>
      </c>
      <c r="C74" s="45" t="s">
        <v>20</v>
      </c>
      <c r="D74" s="44" t="s">
        <v>37</v>
      </c>
      <c r="E74" s="46">
        <v>4</v>
      </c>
      <c r="F74" s="69">
        <v>109</v>
      </c>
      <c r="G74" s="70">
        <v>0</v>
      </c>
      <c r="H74" s="40"/>
      <c r="I74" s="43">
        <v>85624</v>
      </c>
      <c r="J74" s="44" t="s">
        <v>401</v>
      </c>
      <c r="K74" s="45" t="s">
        <v>20</v>
      </c>
      <c r="L74" s="44" t="s">
        <v>351</v>
      </c>
      <c r="M74" s="46">
        <v>2.7</v>
      </c>
      <c r="N74" s="69" t="s">
        <v>57</v>
      </c>
      <c r="O74" s="70">
        <v>0</v>
      </c>
      <c r="P74" s="40"/>
      <c r="Q74" s="43">
        <v>168580</v>
      </c>
      <c r="R74" s="44" t="s">
        <v>91</v>
      </c>
      <c r="S74" s="45" t="s">
        <v>22</v>
      </c>
      <c r="T74" s="44" t="s">
        <v>36</v>
      </c>
      <c r="U74" s="46">
        <v>4.4000000000000004</v>
      </c>
      <c r="V74" s="69">
        <v>67</v>
      </c>
      <c r="W74" s="70">
        <v>0</v>
      </c>
      <c r="X74" s="40"/>
      <c r="Y74" s="40"/>
    </row>
    <row r="75" spans="1:25" ht="10.050000000000001" customHeight="1" x14ac:dyDescent="0.2">
      <c r="A75" s="43">
        <v>97299</v>
      </c>
      <c r="B75" s="44" t="s">
        <v>199</v>
      </c>
      <c r="C75" s="45" t="s">
        <v>20</v>
      </c>
      <c r="D75" s="44" t="s">
        <v>53</v>
      </c>
      <c r="E75" s="46">
        <v>4</v>
      </c>
      <c r="F75" s="69">
        <v>130</v>
      </c>
      <c r="G75" s="70">
        <v>0</v>
      </c>
      <c r="H75" s="40"/>
      <c r="I75" s="43">
        <v>92371</v>
      </c>
      <c r="J75" s="44" t="s">
        <v>403</v>
      </c>
      <c r="K75" s="45" t="s">
        <v>20</v>
      </c>
      <c r="L75" s="44" t="s">
        <v>32</v>
      </c>
      <c r="M75" s="46">
        <v>2.7</v>
      </c>
      <c r="N75" s="69">
        <v>43</v>
      </c>
      <c r="O75" s="70">
        <v>0</v>
      </c>
      <c r="P75" s="40"/>
      <c r="Q75" s="43">
        <v>101178</v>
      </c>
      <c r="R75" s="44" t="s">
        <v>143</v>
      </c>
      <c r="S75" s="45" t="s">
        <v>22</v>
      </c>
      <c r="T75" s="44" t="s">
        <v>55</v>
      </c>
      <c r="U75" s="46">
        <v>4.3</v>
      </c>
      <c r="V75" s="69">
        <v>145</v>
      </c>
      <c r="W75" s="70">
        <v>0</v>
      </c>
      <c r="X75" s="40"/>
      <c r="Y75" s="40"/>
    </row>
    <row r="76" spans="1:25" ht="10.050000000000001" customHeight="1" x14ac:dyDescent="0.2">
      <c r="A76" s="43">
        <v>204716</v>
      </c>
      <c r="B76" s="44" t="s">
        <v>406</v>
      </c>
      <c r="C76" s="45" t="s">
        <v>20</v>
      </c>
      <c r="D76" s="44" t="s">
        <v>34</v>
      </c>
      <c r="E76" s="46">
        <v>4</v>
      </c>
      <c r="F76" s="69" t="s">
        <v>57</v>
      </c>
      <c r="G76" s="70">
        <v>0</v>
      </c>
      <c r="H76" s="40"/>
      <c r="I76" s="43">
        <v>193645</v>
      </c>
      <c r="J76" s="44" t="s">
        <v>296</v>
      </c>
      <c r="K76" s="45" t="s">
        <v>20</v>
      </c>
      <c r="L76" s="44" t="s">
        <v>67</v>
      </c>
      <c r="M76" s="46">
        <v>2.7</v>
      </c>
      <c r="N76" s="69">
        <v>39</v>
      </c>
      <c r="O76" s="70">
        <v>0</v>
      </c>
      <c r="P76" s="40"/>
      <c r="Q76" s="43">
        <v>201666</v>
      </c>
      <c r="R76" s="44" t="s">
        <v>138</v>
      </c>
      <c r="S76" s="45" t="s">
        <v>22</v>
      </c>
      <c r="T76" s="44" t="s">
        <v>36</v>
      </c>
      <c r="U76" s="46">
        <v>4.3</v>
      </c>
      <c r="V76" s="69">
        <v>119</v>
      </c>
      <c r="W76" s="70">
        <v>0</v>
      </c>
      <c r="X76" s="40"/>
      <c r="Y76" s="40"/>
    </row>
    <row r="77" spans="1:25" ht="10.050000000000001" customHeight="1" x14ac:dyDescent="0.2">
      <c r="A77" s="43">
        <v>101188</v>
      </c>
      <c r="B77" s="44" t="s">
        <v>168</v>
      </c>
      <c r="C77" s="45" t="s">
        <v>20</v>
      </c>
      <c r="D77" s="44" t="s">
        <v>30</v>
      </c>
      <c r="E77" s="46">
        <v>3.9</v>
      </c>
      <c r="F77" s="69">
        <v>107</v>
      </c>
      <c r="G77" s="70">
        <v>0</v>
      </c>
      <c r="H77" s="40"/>
      <c r="I77" s="43">
        <v>197464</v>
      </c>
      <c r="J77" s="44" t="s">
        <v>404</v>
      </c>
      <c r="K77" s="45" t="s">
        <v>20</v>
      </c>
      <c r="L77" s="44" t="s">
        <v>34</v>
      </c>
      <c r="M77" s="46">
        <v>2.7</v>
      </c>
      <c r="N77" s="69">
        <v>70</v>
      </c>
      <c r="O77" s="70">
        <v>0</v>
      </c>
      <c r="P77" s="40"/>
      <c r="Q77" s="43">
        <v>220566</v>
      </c>
      <c r="R77" s="44" t="s">
        <v>49</v>
      </c>
      <c r="S77" s="45" t="s">
        <v>22</v>
      </c>
      <c r="T77" s="44" t="s">
        <v>53</v>
      </c>
      <c r="U77" s="46">
        <v>4.2</v>
      </c>
      <c r="V77" s="69">
        <v>91</v>
      </c>
      <c r="W77" s="70">
        <v>0</v>
      </c>
      <c r="X77" s="40"/>
      <c r="Y77" s="40"/>
    </row>
    <row r="78" spans="1:25" ht="10.050000000000001" customHeight="1" x14ac:dyDescent="0.2">
      <c r="A78" s="43">
        <v>111931</v>
      </c>
      <c r="B78" s="44" t="s">
        <v>408</v>
      </c>
      <c r="C78" s="45" t="s">
        <v>20</v>
      </c>
      <c r="D78" s="44" t="s">
        <v>36</v>
      </c>
      <c r="E78" s="46">
        <v>3.9</v>
      </c>
      <c r="F78" s="69">
        <v>39</v>
      </c>
      <c r="G78" s="70">
        <v>0</v>
      </c>
      <c r="H78" s="40"/>
      <c r="I78" s="43">
        <v>214048</v>
      </c>
      <c r="J78" s="44" t="s">
        <v>305</v>
      </c>
      <c r="K78" s="45" t="s">
        <v>20</v>
      </c>
      <c r="L78" s="44" t="s">
        <v>64</v>
      </c>
      <c r="M78" s="46">
        <v>2.7</v>
      </c>
      <c r="N78" s="69">
        <v>66</v>
      </c>
      <c r="O78" s="70">
        <v>0</v>
      </c>
      <c r="P78" s="40"/>
      <c r="Q78" s="43">
        <v>159533</v>
      </c>
      <c r="R78" s="44" t="s">
        <v>109</v>
      </c>
      <c r="S78" s="45" t="s">
        <v>22</v>
      </c>
      <c r="T78" s="44" t="s">
        <v>64</v>
      </c>
      <c r="U78" s="46">
        <v>4.0999999999999996</v>
      </c>
      <c r="V78" s="69">
        <v>91</v>
      </c>
      <c r="W78" s="70">
        <v>0</v>
      </c>
      <c r="X78" s="40"/>
      <c r="Y78" s="40"/>
    </row>
    <row r="79" spans="1:25" ht="10.050000000000001" customHeight="1" x14ac:dyDescent="0.2">
      <c r="A79" s="43">
        <v>199249</v>
      </c>
      <c r="B79" s="44" t="s">
        <v>334</v>
      </c>
      <c r="C79" s="45" t="s">
        <v>20</v>
      </c>
      <c r="D79" s="44" t="s">
        <v>33</v>
      </c>
      <c r="E79" s="46">
        <v>3.9</v>
      </c>
      <c r="F79" s="69">
        <v>87</v>
      </c>
      <c r="G79" s="70">
        <v>0</v>
      </c>
      <c r="H79" s="40"/>
      <c r="I79" s="43">
        <v>231065</v>
      </c>
      <c r="J79" s="44" t="s">
        <v>407</v>
      </c>
      <c r="K79" s="45" t="s">
        <v>20</v>
      </c>
      <c r="L79" s="44" t="s">
        <v>361</v>
      </c>
      <c r="M79" s="46">
        <v>2.7</v>
      </c>
      <c r="N79" s="69" t="s">
        <v>57</v>
      </c>
      <c r="O79" s="70">
        <v>0</v>
      </c>
      <c r="P79" s="40"/>
      <c r="Q79" s="43">
        <v>220688</v>
      </c>
      <c r="R79" s="44" t="s">
        <v>162</v>
      </c>
      <c r="S79" s="45" t="s">
        <v>22</v>
      </c>
      <c r="T79" s="44" t="s">
        <v>31</v>
      </c>
      <c r="U79" s="46">
        <v>4.0999999999999996</v>
      </c>
      <c r="V79" s="69">
        <v>112</v>
      </c>
      <c r="W79" s="70">
        <v>0</v>
      </c>
      <c r="X79" s="40"/>
      <c r="Y79" s="40"/>
    </row>
    <row r="80" spans="1:25" ht="10.050000000000001" customHeight="1" x14ac:dyDescent="0.2">
      <c r="A80" s="43">
        <v>225796</v>
      </c>
      <c r="B80" s="44" t="s">
        <v>65</v>
      </c>
      <c r="C80" s="45" t="s">
        <v>20</v>
      </c>
      <c r="D80" s="44" t="s">
        <v>28</v>
      </c>
      <c r="E80" s="46">
        <v>3.9</v>
      </c>
      <c r="F80" s="69">
        <v>133</v>
      </c>
      <c r="G80" s="70">
        <v>0</v>
      </c>
      <c r="H80" s="40"/>
      <c r="I80" s="43">
        <v>232792</v>
      </c>
      <c r="J80" s="44" t="s">
        <v>181</v>
      </c>
      <c r="K80" s="45" t="s">
        <v>20</v>
      </c>
      <c r="L80" s="44" t="s">
        <v>74</v>
      </c>
      <c r="M80" s="46">
        <v>2.7</v>
      </c>
      <c r="N80" s="69">
        <v>37</v>
      </c>
      <c r="O80" s="70">
        <v>0</v>
      </c>
      <c r="P80" s="40"/>
      <c r="Q80" s="43">
        <v>85955</v>
      </c>
      <c r="R80" s="44" t="s">
        <v>47</v>
      </c>
      <c r="S80" s="45" t="s">
        <v>22</v>
      </c>
      <c r="T80" s="44" t="s">
        <v>28</v>
      </c>
      <c r="U80" s="46">
        <v>4</v>
      </c>
      <c r="V80" s="69">
        <v>90</v>
      </c>
      <c r="W80" s="70">
        <v>0</v>
      </c>
      <c r="X80" s="40"/>
      <c r="Y80" s="40"/>
    </row>
    <row r="81" spans="1:25" ht="10.050000000000001" customHeight="1" x14ac:dyDescent="0.2">
      <c r="A81" s="43">
        <v>55459</v>
      </c>
      <c r="B81" s="44" t="s">
        <v>51</v>
      </c>
      <c r="C81" s="45" t="s">
        <v>20</v>
      </c>
      <c r="D81" s="44" t="s">
        <v>52</v>
      </c>
      <c r="E81" s="46">
        <v>3.8</v>
      </c>
      <c r="F81" s="69">
        <v>145</v>
      </c>
      <c r="G81" s="70">
        <v>0</v>
      </c>
      <c r="H81" s="40"/>
      <c r="I81" s="43">
        <v>39487</v>
      </c>
      <c r="J81" s="44" t="s">
        <v>134</v>
      </c>
      <c r="K81" s="45" t="s">
        <v>20</v>
      </c>
      <c r="L81" s="44" t="s">
        <v>37</v>
      </c>
      <c r="M81" s="46">
        <v>2.6</v>
      </c>
      <c r="N81" s="69">
        <v>60</v>
      </c>
      <c r="O81" s="70">
        <v>0</v>
      </c>
      <c r="P81" s="40"/>
      <c r="Q81" s="43">
        <v>116216</v>
      </c>
      <c r="R81" s="44" t="s">
        <v>177</v>
      </c>
      <c r="S81" s="45" t="s">
        <v>22</v>
      </c>
      <c r="T81" s="44" t="s">
        <v>74</v>
      </c>
      <c r="U81" s="46">
        <v>4</v>
      </c>
      <c r="V81" s="69">
        <v>108</v>
      </c>
      <c r="W81" s="70">
        <v>0</v>
      </c>
      <c r="X81" s="40"/>
      <c r="Y81" s="40"/>
    </row>
    <row r="82" spans="1:25" ht="10.050000000000001" customHeight="1" x14ac:dyDescent="0.2">
      <c r="A82" s="43">
        <v>55605</v>
      </c>
      <c r="B82" s="44" t="s">
        <v>535</v>
      </c>
      <c r="C82" s="45" t="s">
        <v>20</v>
      </c>
      <c r="D82" s="44" t="s">
        <v>33</v>
      </c>
      <c r="E82" s="46">
        <v>3.8</v>
      </c>
      <c r="F82" s="69">
        <v>97</v>
      </c>
      <c r="G82" s="70">
        <v>0</v>
      </c>
      <c r="H82" s="40"/>
      <c r="I82" s="43">
        <v>55494</v>
      </c>
      <c r="J82" s="44" t="s">
        <v>185</v>
      </c>
      <c r="K82" s="45" t="s">
        <v>20</v>
      </c>
      <c r="L82" s="44" t="s">
        <v>1</v>
      </c>
      <c r="M82" s="46">
        <v>2.6</v>
      </c>
      <c r="N82" s="69">
        <v>61</v>
      </c>
      <c r="O82" s="70">
        <v>0</v>
      </c>
      <c r="P82" s="40"/>
      <c r="Q82" s="43">
        <v>172632</v>
      </c>
      <c r="R82" s="44" t="s">
        <v>534</v>
      </c>
      <c r="S82" s="45" t="s">
        <v>22</v>
      </c>
      <c r="T82" s="44" t="s">
        <v>30</v>
      </c>
      <c r="U82" s="46">
        <v>4</v>
      </c>
      <c r="V82" s="69">
        <v>1</v>
      </c>
      <c r="W82" s="70">
        <v>0</v>
      </c>
      <c r="X82" s="40"/>
      <c r="Y82" s="40"/>
    </row>
    <row r="83" spans="1:25" ht="10.050000000000001" customHeight="1" x14ac:dyDescent="0.2">
      <c r="A83" s="43">
        <v>83299</v>
      </c>
      <c r="B83" s="44" t="s">
        <v>178</v>
      </c>
      <c r="C83" s="45" t="s">
        <v>20</v>
      </c>
      <c r="D83" s="44" t="s">
        <v>74</v>
      </c>
      <c r="E83" s="46">
        <v>3.8</v>
      </c>
      <c r="F83" s="69">
        <v>120</v>
      </c>
      <c r="G83" s="70">
        <v>0</v>
      </c>
      <c r="H83" s="40"/>
      <c r="I83" s="43">
        <v>101184</v>
      </c>
      <c r="J83" s="44" t="s">
        <v>409</v>
      </c>
      <c r="K83" s="45" t="s">
        <v>20</v>
      </c>
      <c r="L83" s="44" t="s">
        <v>32</v>
      </c>
      <c r="M83" s="46">
        <v>2.6</v>
      </c>
      <c r="N83" s="69">
        <v>37</v>
      </c>
      <c r="O83" s="70">
        <v>0</v>
      </c>
      <c r="P83" s="40"/>
      <c r="Q83" s="43">
        <v>172841</v>
      </c>
      <c r="R83" s="44" t="s">
        <v>399</v>
      </c>
      <c r="S83" s="45" t="s">
        <v>22</v>
      </c>
      <c r="T83" s="44" t="s">
        <v>52</v>
      </c>
      <c r="U83" s="46">
        <v>4</v>
      </c>
      <c r="V83" s="69">
        <v>75</v>
      </c>
      <c r="W83" s="70">
        <v>0</v>
      </c>
      <c r="X83" s="40"/>
      <c r="Y83" s="40"/>
    </row>
    <row r="84" spans="1:25" ht="10.050000000000001" customHeight="1" x14ac:dyDescent="0.2">
      <c r="A84" s="43">
        <v>102380</v>
      </c>
      <c r="B84" s="44" t="s">
        <v>169</v>
      </c>
      <c r="C84" s="45" t="s">
        <v>20</v>
      </c>
      <c r="D84" s="44" t="s">
        <v>28</v>
      </c>
      <c r="E84" s="46">
        <v>3.8</v>
      </c>
      <c r="F84" s="69">
        <v>112</v>
      </c>
      <c r="G84" s="70">
        <v>0</v>
      </c>
      <c r="H84" s="40"/>
      <c r="I84" s="43">
        <v>105717</v>
      </c>
      <c r="J84" s="44" t="s">
        <v>170</v>
      </c>
      <c r="K84" s="45" t="s">
        <v>20</v>
      </c>
      <c r="L84" s="44" t="s">
        <v>52</v>
      </c>
      <c r="M84" s="46">
        <v>2.6</v>
      </c>
      <c r="N84" s="69">
        <v>41</v>
      </c>
      <c r="O84" s="70">
        <v>0</v>
      </c>
      <c r="P84" s="40"/>
      <c r="Q84" s="43">
        <v>221399</v>
      </c>
      <c r="R84" s="44" t="s">
        <v>298</v>
      </c>
      <c r="S84" s="45" t="s">
        <v>22</v>
      </c>
      <c r="T84" s="44" t="s">
        <v>67</v>
      </c>
      <c r="U84" s="46">
        <v>4</v>
      </c>
      <c r="V84" s="69">
        <v>139</v>
      </c>
      <c r="W84" s="70">
        <v>0</v>
      </c>
      <c r="X84" s="40"/>
      <c r="Y84" s="40"/>
    </row>
    <row r="85" spans="1:25" ht="10.050000000000001" customHeight="1" x14ac:dyDescent="0.2">
      <c r="A85" s="43">
        <v>192895</v>
      </c>
      <c r="B85" s="44" t="s">
        <v>205</v>
      </c>
      <c r="C85" s="45" t="s">
        <v>20</v>
      </c>
      <c r="D85" s="44" t="s">
        <v>32</v>
      </c>
      <c r="E85" s="46">
        <v>3.8</v>
      </c>
      <c r="F85" s="69">
        <v>107</v>
      </c>
      <c r="G85" s="70">
        <v>0</v>
      </c>
      <c r="H85" s="40"/>
      <c r="I85" s="43">
        <v>131304</v>
      </c>
      <c r="J85" s="44" t="s">
        <v>410</v>
      </c>
      <c r="K85" s="45" t="s">
        <v>20</v>
      </c>
      <c r="L85" s="44" t="s">
        <v>351</v>
      </c>
      <c r="M85" s="46">
        <v>2.6</v>
      </c>
      <c r="N85" s="69" t="s">
        <v>57</v>
      </c>
      <c r="O85" s="70">
        <v>0</v>
      </c>
      <c r="P85" s="40"/>
      <c r="Q85" s="43">
        <v>108823</v>
      </c>
      <c r="R85" s="44" t="s">
        <v>106</v>
      </c>
      <c r="S85" s="45" t="s">
        <v>22</v>
      </c>
      <c r="T85" s="44" t="s">
        <v>33</v>
      </c>
      <c r="U85" s="46">
        <v>3.9</v>
      </c>
      <c r="V85" s="69">
        <v>33</v>
      </c>
      <c r="W85" s="70">
        <v>0</v>
      </c>
      <c r="X85" s="40"/>
      <c r="Y85" s="40"/>
    </row>
    <row r="86" spans="1:25" ht="10.050000000000001" customHeight="1" x14ac:dyDescent="0.2">
      <c r="A86" s="43">
        <v>218031</v>
      </c>
      <c r="B86" s="44" t="s">
        <v>175</v>
      </c>
      <c r="C86" s="45" t="s">
        <v>20</v>
      </c>
      <c r="D86" s="44" t="s">
        <v>36</v>
      </c>
      <c r="E86" s="46">
        <v>3.8</v>
      </c>
      <c r="F86" s="69">
        <v>85</v>
      </c>
      <c r="G86" s="70">
        <v>0</v>
      </c>
      <c r="H86" s="40"/>
      <c r="I86" s="43">
        <v>149915</v>
      </c>
      <c r="J86" s="44" t="s">
        <v>342</v>
      </c>
      <c r="K86" s="45" t="s">
        <v>20</v>
      </c>
      <c r="L86" s="44" t="s">
        <v>67</v>
      </c>
      <c r="M86" s="46">
        <v>2.6</v>
      </c>
      <c r="N86" s="69">
        <v>52</v>
      </c>
      <c r="O86" s="70">
        <v>0</v>
      </c>
      <c r="P86" s="40"/>
      <c r="Q86" s="43">
        <v>110504</v>
      </c>
      <c r="R86" s="44" t="s">
        <v>402</v>
      </c>
      <c r="S86" s="45" t="s">
        <v>22</v>
      </c>
      <c r="T86" s="44" t="s">
        <v>61</v>
      </c>
      <c r="U86" s="46">
        <v>3.9</v>
      </c>
      <c r="V86" s="69">
        <v>120</v>
      </c>
      <c r="W86" s="70">
        <v>0</v>
      </c>
      <c r="X86" s="40"/>
      <c r="Y86" s="40"/>
    </row>
    <row r="87" spans="1:25" ht="10.050000000000001" customHeight="1" x14ac:dyDescent="0.2">
      <c r="A87" s="43">
        <v>80226</v>
      </c>
      <c r="B87" s="44" t="s">
        <v>165</v>
      </c>
      <c r="C87" s="45" t="s">
        <v>20</v>
      </c>
      <c r="D87" s="44" t="s">
        <v>33</v>
      </c>
      <c r="E87" s="46">
        <v>3.7</v>
      </c>
      <c r="F87" s="69">
        <v>78</v>
      </c>
      <c r="G87" s="70">
        <v>0</v>
      </c>
      <c r="H87" s="40"/>
      <c r="I87" s="43">
        <v>213482</v>
      </c>
      <c r="J87" s="44" t="s">
        <v>150</v>
      </c>
      <c r="K87" s="45" t="s">
        <v>20</v>
      </c>
      <c r="L87" s="44" t="s">
        <v>55</v>
      </c>
      <c r="M87" s="46">
        <v>2.6</v>
      </c>
      <c r="N87" s="69">
        <v>11</v>
      </c>
      <c r="O87" s="70">
        <v>0</v>
      </c>
      <c r="P87" s="40"/>
      <c r="Q87" s="43">
        <v>178186</v>
      </c>
      <c r="R87" s="44" t="s">
        <v>191</v>
      </c>
      <c r="S87" s="45" t="s">
        <v>22</v>
      </c>
      <c r="T87" s="44" t="s">
        <v>52</v>
      </c>
      <c r="U87" s="46">
        <v>3.9</v>
      </c>
      <c r="V87" s="69">
        <v>132</v>
      </c>
      <c r="W87" s="70">
        <v>0</v>
      </c>
      <c r="X87" s="40"/>
      <c r="Y87" s="40"/>
    </row>
    <row r="88" spans="1:25" ht="10.050000000000001" customHeight="1" x14ac:dyDescent="0.2">
      <c r="A88" s="43">
        <v>94147</v>
      </c>
      <c r="B88" s="44" t="s">
        <v>180</v>
      </c>
      <c r="C88" s="45" t="s">
        <v>20</v>
      </c>
      <c r="D88" s="44" t="s">
        <v>64</v>
      </c>
      <c r="E88" s="46">
        <v>3.7</v>
      </c>
      <c r="F88" s="69">
        <v>113</v>
      </c>
      <c r="G88" s="70">
        <v>0</v>
      </c>
      <c r="H88" s="40"/>
      <c r="I88" s="43">
        <v>222018</v>
      </c>
      <c r="J88" s="44" t="s">
        <v>299</v>
      </c>
      <c r="K88" s="45" t="s">
        <v>20</v>
      </c>
      <c r="L88" s="44" t="s">
        <v>52</v>
      </c>
      <c r="M88" s="46">
        <v>2.6</v>
      </c>
      <c r="N88" s="69">
        <v>43</v>
      </c>
      <c r="O88" s="70">
        <v>0</v>
      </c>
      <c r="P88" s="40"/>
      <c r="Q88" s="43">
        <v>194252</v>
      </c>
      <c r="R88" s="44" t="s">
        <v>119</v>
      </c>
      <c r="S88" s="45" t="s">
        <v>22</v>
      </c>
      <c r="T88" s="44" t="s">
        <v>33</v>
      </c>
      <c r="U88" s="46">
        <v>3.9</v>
      </c>
      <c r="V88" s="69">
        <v>50</v>
      </c>
      <c r="W88" s="70">
        <v>0</v>
      </c>
      <c r="X88" s="40"/>
      <c r="Y88" s="40"/>
    </row>
    <row r="89" spans="1:25" ht="10.050000000000001" customHeight="1" x14ac:dyDescent="0.2">
      <c r="A89" s="43">
        <v>152590</v>
      </c>
      <c r="B89" s="44" t="s">
        <v>414</v>
      </c>
      <c r="C89" s="45" t="s">
        <v>20</v>
      </c>
      <c r="D89" s="44" t="s">
        <v>31</v>
      </c>
      <c r="E89" s="46">
        <v>3.7</v>
      </c>
      <c r="F89" s="69">
        <v>43</v>
      </c>
      <c r="G89" s="70">
        <v>0</v>
      </c>
      <c r="H89" s="40"/>
      <c r="I89" s="43">
        <v>232391</v>
      </c>
      <c r="J89" s="44" t="s">
        <v>413</v>
      </c>
      <c r="K89" s="45" t="s">
        <v>20</v>
      </c>
      <c r="L89" s="44" t="s">
        <v>351</v>
      </c>
      <c r="M89" s="46">
        <v>2.6</v>
      </c>
      <c r="N89" s="69" t="s">
        <v>57</v>
      </c>
      <c r="O89" s="70">
        <v>0</v>
      </c>
      <c r="P89" s="40"/>
      <c r="Q89" s="43">
        <v>219961</v>
      </c>
      <c r="R89" s="44" t="s">
        <v>405</v>
      </c>
      <c r="S89" s="45" t="s">
        <v>22</v>
      </c>
      <c r="T89" s="44" t="s">
        <v>67</v>
      </c>
      <c r="U89" s="46">
        <v>3.9</v>
      </c>
      <c r="V89" s="69">
        <v>114</v>
      </c>
      <c r="W89" s="70">
        <v>0</v>
      </c>
      <c r="X89" s="40"/>
      <c r="Y89" s="40"/>
    </row>
    <row r="90" spans="1:25" ht="10.050000000000001" customHeight="1" x14ac:dyDescent="0.2">
      <c r="A90" s="43">
        <v>171287</v>
      </c>
      <c r="B90" s="44" t="s">
        <v>171</v>
      </c>
      <c r="C90" s="45" t="s">
        <v>20</v>
      </c>
      <c r="D90" s="44" t="s">
        <v>34</v>
      </c>
      <c r="E90" s="46">
        <v>3.7</v>
      </c>
      <c r="F90" s="69">
        <v>6</v>
      </c>
      <c r="G90" s="70">
        <v>0</v>
      </c>
      <c r="H90" s="40"/>
      <c r="I90" s="43">
        <v>232937</v>
      </c>
      <c r="J90" s="44" t="s">
        <v>95</v>
      </c>
      <c r="K90" s="45" t="s">
        <v>20</v>
      </c>
      <c r="L90" s="44" t="s">
        <v>31</v>
      </c>
      <c r="M90" s="46">
        <v>2.6</v>
      </c>
      <c r="N90" s="69">
        <v>17</v>
      </c>
      <c r="O90" s="70">
        <v>0</v>
      </c>
      <c r="P90" s="40"/>
      <c r="Q90" s="43">
        <v>231372</v>
      </c>
      <c r="R90" s="44" t="s">
        <v>147</v>
      </c>
      <c r="S90" s="45" t="s">
        <v>22</v>
      </c>
      <c r="T90" s="44" t="s">
        <v>33</v>
      </c>
      <c r="U90" s="46">
        <v>3.9</v>
      </c>
      <c r="V90" s="69">
        <v>95</v>
      </c>
      <c r="W90" s="70">
        <v>0</v>
      </c>
      <c r="X90" s="40"/>
      <c r="Y90" s="40"/>
    </row>
    <row r="91" spans="1:25" ht="10.050000000000001" customHeight="1" x14ac:dyDescent="0.2">
      <c r="A91" s="43">
        <v>74230</v>
      </c>
      <c r="B91" s="44" t="s">
        <v>536</v>
      </c>
      <c r="C91" s="45" t="s">
        <v>20</v>
      </c>
      <c r="D91" s="44" t="s">
        <v>1</v>
      </c>
      <c r="E91" s="46">
        <v>3.6</v>
      </c>
      <c r="F91" s="69">
        <v>49</v>
      </c>
      <c r="G91" s="70">
        <v>0</v>
      </c>
      <c r="H91" s="40"/>
      <c r="I91" s="43">
        <v>58845</v>
      </c>
      <c r="J91" s="44" t="s">
        <v>329</v>
      </c>
      <c r="K91" s="45" t="s">
        <v>20</v>
      </c>
      <c r="L91" s="44" t="s">
        <v>35</v>
      </c>
      <c r="M91" s="46">
        <v>2.5</v>
      </c>
      <c r="N91" s="69">
        <v>42</v>
      </c>
      <c r="O91" s="70">
        <v>0</v>
      </c>
      <c r="P91" s="40"/>
      <c r="Q91" s="43">
        <v>61558</v>
      </c>
      <c r="R91" s="44" t="s">
        <v>328</v>
      </c>
      <c r="S91" s="45" t="s">
        <v>22</v>
      </c>
      <c r="T91" s="44" t="s">
        <v>34</v>
      </c>
      <c r="U91" s="46">
        <v>3.8</v>
      </c>
      <c r="V91" s="69">
        <v>48</v>
      </c>
      <c r="W91" s="70">
        <v>0</v>
      </c>
      <c r="X91" s="40"/>
      <c r="Y91" s="40"/>
    </row>
    <row r="92" spans="1:25" ht="10.050000000000001" customHeight="1" x14ac:dyDescent="0.2">
      <c r="A92" s="43">
        <v>82263</v>
      </c>
      <c r="B92" s="44" t="s">
        <v>154</v>
      </c>
      <c r="C92" s="45" t="s">
        <v>20</v>
      </c>
      <c r="D92" s="44" t="s">
        <v>28</v>
      </c>
      <c r="E92" s="46">
        <v>3.6</v>
      </c>
      <c r="F92" s="69">
        <v>61</v>
      </c>
      <c r="G92" s="70">
        <v>0</v>
      </c>
      <c r="H92" s="40"/>
      <c r="I92" s="43">
        <v>61933</v>
      </c>
      <c r="J92" s="44" t="s">
        <v>415</v>
      </c>
      <c r="K92" s="45" t="s">
        <v>20</v>
      </c>
      <c r="L92" s="44" t="s">
        <v>74</v>
      </c>
      <c r="M92" s="46">
        <v>2.5</v>
      </c>
      <c r="N92" s="69" t="s">
        <v>29</v>
      </c>
      <c r="O92" s="70" t="s">
        <v>29</v>
      </c>
      <c r="P92" s="40"/>
      <c r="Q92" s="43">
        <v>87873</v>
      </c>
      <c r="R92" s="44" t="s">
        <v>217</v>
      </c>
      <c r="S92" s="45" t="s">
        <v>22</v>
      </c>
      <c r="T92" s="44" t="s">
        <v>67</v>
      </c>
      <c r="U92" s="46">
        <v>3.8</v>
      </c>
      <c r="V92" s="69">
        <v>118</v>
      </c>
      <c r="W92" s="70">
        <v>0</v>
      </c>
      <c r="X92" s="40"/>
      <c r="Y92" s="40"/>
    </row>
    <row r="93" spans="1:25" ht="10.050000000000001" customHeight="1" x14ac:dyDescent="0.2">
      <c r="A93" s="43">
        <v>221632</v>
      </c>
      <c r="B93" s="44" t="s">
        <v>567</v>
      </c>
      <c r="C93" s="45" t="s">
        <v>20</v>
      </c>
      <c r="D93" s="44" t="s">
        <v>33</v>
      </c>
      <c r="E93" s="46">
        <v>3.6</v>
      </c>
      <c r="F93" s="69" t="s">
        <v>57</v>
      </c>
      <c r="G93" s="70">
        <v>0</v>
      </c>
      <c r="H93" s="40"/>
      <c r="I93" s="43">
        <v>81012</v>
      </c>
      <c r="J93" s="44" t="s">
        <v>166</v>
      </c>
      <c r="K93" s="45" t="s">
        <v>20</v>
      </c>
      <c r="L93" s="44" t="s">
        <v>52</v>
      </c>
      <c r="M93" s="46">
        <v>2.5</v>
      </c>
      <c r="N93" s="69">
        <v>49</v>
      </c>
      <c r="O93" s="70">
        <v>0</v>
      </c>
      <c r="P93" s="40"/>
      <c r="Q93" s="43">
        <v>109322</v>
      </c>
      <c r="R93" s="44" t="s">
        <v>231</v>
      </c>
      <c r="S93" s="45" t="s">
        <v>22</v>
      </c>
      <c r="T93" s="44" t="s">
        <v>31</v>
      </c>
      <c r="U93" s="46">
        <v>3.8</v>
      </c>
      <c r="V93" s="69">
        <v>89</v>
      </c>
      <c r="W93" s="70">
        <v>0</v>
      </c>
      <c r="X93" s="40"/>
      <c r="Y93" s="40"/>
    </row>
    <row r="94" spans="1:25" ht="10.050000000000001" customHeight="1" x14ac:dyDescent="0.2">
      <c r="A94" s="43">
        <v>37642</v>
      </c>
      <c r="B94" s="44" t="s">
        <v>338</v>
      </c>
      <c r="C94" s="45" t="s">
        <v>20</v>
      </c>
      <c r="D94" s="44" t="s">
        <v>36</v>
      </c>
      <c r="E94" s="46">
        <v>3.5</v>
      </c>
      <c r="F94" s="69">
        <v>118</v>
      </c>
      <c r="G94" s="70">
        <v>0</v>
      </c>
      <c r="H94" s="40"/>
      <c r="I94" s="43">
        <v>111291</v>
      </c>
      <c r="J94" s="44" t="s">
        <v>417</v>
      </c>
      <c r="K94" s="45" t="s">
        <v>20</v>
      </c>
      <c r="L94" s="44" t="s">
        <v>64</v>
      </c>
      <c r="M94" s="46">
        <v>2.5</v>
      </c>
      <c r="N94" s="69">
        <v>24</v>
      </c>
      <c r="O94" s="70">
        <v>0</v>
      </c>
      <c r="P94" s="40"/>
      <c r="Q94" s="43">
        <v>153133</v>
      </c>
      <c r="R94" s="44" t="s">
        <v>137</v>
      </c>
      <c r="S94" s="45" t="s">
        <v>22</v>
      </c>
      <c r="T94" s="44" t="s">
        <v>30</v>
      </c>
      <c r="U94" s="46">
        <v>3.8</v>
      </c>
      <c r="V94" s="69">
        <v>66</v>
      </c>
      <c r="W94" s="70">
        <v>0</v>
      </c>
      <c r="X94" s="40"/>
      <c r="Y94" s="40"/>
    </row>
    <row r="95" spans="1:25" s="3" customFormat="1" ht="10.050000000000001" customHeight="1" x14ac:dyDescent="0.2">
      <c r="A95" s="43">
        <v>60914</v>
      </c>
      <c r="B95" s="44" t="s">
        <v>419</v>
      </c>
      <c r="C95" s="45" t="s">
        <v>20</v>
      </c>
      <c r="D95" s="44" t="s">
        <v>34</v>
      </c>
      <c r="E95" s="46">
        <v>3.5</v>
      </c>
      <c r="F95" s="69">
        <v>42</v>
      </c>
      <c r="G95" s="70">
        <v>0</v>
      </c>
      <c r="H95" s="40"/>
      <c r="I95" s="43">
        <v>111773</v>
      </c>
      <c r="J95" s="44" t="s">
        <v>173</v>
      </c>
      <c r="K95" s="45" t="s">
        <v>20</v>
      </c>
      <c r="L95" s="44" t="s">
        <v>35</v>
      </c>
      <c r="M95" s="46">
        <v>2.5</v>
      </c>
      <c r="N95" s="69">
        <v>35</v>
      </c>
      <c r="O95" s="70">
        <v>0</v>
      </c>
      <c r="P95" s="40"/>
      <c r="Q95" s="43">
        <v>170137</v>
      </c>
      <c r="R95" s="44" t="s">
        <v>187</v>
      </c>
      <c r="S95" s="45" t="s">
        <v>22</v>
      </c>
      <c r="T95" s="44" t="s">
        <v>35</v>
      </c>
      <c r="U95" s="46">
        <v>3.8</v>
      </c>
      <c r="V95" s="69">
        <v>74</v>
      </c>
      <c r="W95" s="70">
        <v>0</v>
      </c>
      <c r="X95" s="47"/>
      <c r="Y95" s="47"/>
    </row>
    <row r="96" spans="1:25" ht="10.050000000000001" customHeight="1" x14ac:dyDescent="0.2">
      <c r="A96" s="43">
        <v>90585</v>
      </c>
      <c r="B96" s="44" t="s">
        <v>186</v>
      </c>
      <c r="C96" s="45" t="s">
        <v>20</v>
      </c>
      <c r="D96" s="44" t="s">
        <v>64</v>
      </c>
      <c r="E96" s="46">
        <v>3.5</v>
      </c>
      <c r="F96" s="69">
        <v>71</v>
      </c>
      <c r="G96" s="70">
        <v>0</v>
      </c>
      <c r="H96" s="40"/>
      <c r="I96" s="43">
        <v>180736</v>
      </c>
      <c r="J96" s="44" t="s">
        <v>580</v>
      </c>
      <c r="K96" s="45" t="s">
        <v>20</v>
      </c>
      <c r="L96" s="44" t="s">
        <v>28</v>
      </c>
      <c r="M96" s="46">
        <v>2.5</v>
      </c>
      <c r="N96" s="69" t="s">
        <v>57</v>
      </c>
      <c r="O96" s="70">
        <v>0</v>
      </c>
      <c r="P96" s="40"/>
      <c r="Q96" s="43">
        <v>179018</v>
      </c>
      <c r="R96" s="44" t="s">
        <v>145</v>
      </c>
      <c r="S96" s="45" t="s">
        <v>22</v>
      </c>
      <c r="T96" s="44" t="s">
        <v>35</v>
      </c>
      <c r="U96" s="46">
        <v>3.8</v>
      </c>
      <c r="V96" s="69">
        <v>87</v>
      </c>
      <c r="W96" s="70">
        <v>0</v>
      </c>
      <c r="X96" s="40"/>
      <c r="Y96" s="40"/>
    </row>
    <row r="97" spans="1:25" ht="10.050000000000001" customHeight="1" x14ac:dyDescent="0.2">
      <c r="A97" s="43">
        <v>102826</v>
      </c>
      <c r="B97" s="44" t="s">
        <v>158</v>
      </c>
      <c r="C97" s="45" t="s">
        <v>20</v>
      </c>
      <c r="D97" s="44" t="s">
        <v>53</v>
      </c>
      <c r="E97" s="46">
        <v>3.5</v>
      </c>
      <c r="F97" s="69">
        <v>69</v>
      </c>
      <c r="G97" s="70">
        <v>0</v>
      </c>
      <c r="H97" s="40"/>
      <c r="I97" s="43">
        <v>180736</v>
      </c>
      <c r="J97" s="44" t="s">
        <v>580</v>
      </c>
      <c r="K97" s="45" t="s">
        <v>20</v>
      </c>
      <c r="L97" s="44" t="s">
        <v>28</v>
      </c>
      <c r="M97" s="46">
        <v>2.5</v>
      </c>
      <c r="N97" s="69" t="s">
        <v>57</v>
      </c>
      <c r="O97" s="70">
        <v>0</v>
      </c>
      <c r="P97" s="40"/>
      <c r="Q97" s="43">
        <v>195546</v>
      </c>
      <c r="R97" s="44" t="s">
        <v>411</v>
      </c>
      <c r="S97" s="45" t="s">
        <v>22</v>
      </c>
      <c r="T97" s="44" t="s">
        <v>61</v>
      </c>
      <c r="U97" s="46">
        <v>3.8</v>
      </c>
      <c r="V97" s="69" t="s">
        <v>57</v>
      </c>
      <c r="W97" s="70">
        <v>0</v>
      </c>
      <c r="X97" s="40"/>
      <c r="Y97" s="40"/>
    </row>
    <row r="98" spans="1:25" ht="10.050000000000001" customHeight="1" x14ac:dyDescent="0.2">
      <c r="A98" s="43">
        <v>200402</v>
      </c>
      <c r="B98" s="44" t="s">
        <v>337</v>
      </c>
      <c r="C98" s="45" t="s">
        <v>20</v>
      </c>
      <c r="D98" s="44" t="s">
        <v>64</v>
      </c>
      <c r="E98" s="46">
        <v>3.5</v>
      </c>
      <c r="F98" s="69">
        <v>106</v>
      </c>
      <c r="G98" s="70">
        <v>0</v>
      </c>
      <c r="H98" s="40"/>
      <c r="I98" s="43">
        <v>180804</v>
      </c>
      <c r="J98" s="44" t="s">
        <v>418</v>
      </c>
      <c r="K98" s="45" t="s">
        <v>20</v>
      </c>
      <c r="L98" s="44" t="s">
        <v>61</v>
      </c>
      <c r="M98" s="46">
        <v>2.5</v>
      </c>
      <c r="N98" s="69">
        <v>14</v>
      </c>
      <c r="O98" s="70">
        <v>0</v>
      </c>
      <c r="P98" s="40"/>
      <c r="Q98" s="43">
        <v>215711</v>
      </c>
      <c r="R98" s="44" t="s">
        <v>561</v>
      </c>
      <c r="S98" s="45" t="s">
        <v>22</v>
      </c>
      <c r="T98" s="44" t="s">
        <v>61</v>
      </c>
      <c r="U98" s="46">
        <v>3.8</v>
      </c>
      <c r="V98" s="69" t="s">
        <v>57</v>
      </c>
      <c r="W98" s="70">
        <v>0</v>
      </c>
      <c r="X98" s="40"/>
      <c r="Y98" s="40"/>
    </row>
    <row r="99" spans="1:25" ht="10.050000000000001" customHeight="1" thickBot="1" x14ac:dyDescent="0.25">
      <c r="A99" s="43">
        <v>87835</v>
      </c>
      <c r="B99" s="44" t="s">
        <v>155</v>
      </c>
      <c r="C99" s="45" t="s">
        <v>20</v>
      </c>
      <c r="D99" s="44" t="s">
        <v>33</v>
      </c>
      <c r="E99" s="46">
        <v>3.4</v>
      </c>
      <c r="F99" s="69">
        <v>58</v>
      </c>
      <c r="G99" s="70">
        <v>0</v>
      </c>
      <c r="H99" s="40"/>
      <c r="I99" s="43">
        <v>184349</v>
      </c>
      <c r="J99" s="44" t="s">
        <v>92</v>
      </c>
      <c r="K99" s="45" t="s">
        <v>20</v>
      </c>
      <c r="L99" s="44" t="s">
        <v>33</v>
      </c>
      <c r="M99" s="46">
        <v>2.5</v>
      </c>
      <c r="N99" s="69" t="s">
        <v>29</v>
      </c>
      <c r="O99" s="70" t="s">
        <v>29</v>
      </c>
      <c r="P99" s="40"/>
      <c r="Q99" s="43">
        <v>232185</v>
      </c>
      <c r="R99" s="44" t="s">
        <v>412</v>
      </c>
      <c r="S99" s="45" t="s">
        <v>22</v>
      </c>
      <c r="T99" s="44" t="s">
        <v>351</v>
      </c>
      <c r="U99" s="46">
        <v>3.8</v>
      </c>
      <c r="V99" s="69" t="s">
        <v>57</v>
      </c>
      <c r="W99" s="70">
        <v>0</v>
      </c>
      <c r="X99" s="40"/>
      <c r="Y99" s="40"/>
    </row>
    <row r="100" spans="1:25" ht="10.050000000000001" customHeight="1" thickTop="1" x14ac:dyDescent="0.2">
      <c r="A100" s="67" t="s">
        <v>8</v>
      </c>
      <c r="B100" s="67" t="s">
        <v>9</v>
      </c>
      <c r="C100" s="67" t="s">
        <v>26</v>
      </c>
      <c r="D100" s="67" t="s">
        <v>11</v>
      </c>
      <c r="E100" s="67" t="s">
        <v>27</v>
      </c>
      <c r="F100" s="67" t="s">
        <v>343</v>
      </c>
      <c r="G100" s="67"/>
      <c r="H100" s="39"/>
      <c r="I100" s="67" t="s">
        <v>8</v>
      </c>
      <c r="J100" s="67" t="s">
        <v>9</v>
      </c>
      <c r="K100" s="67" t="s">
        <v>26</v>
      </c>
      <c r="L100" s="67" t="s">
        <v>11</v>
      </c>
      <c r="M100" s="67" t="s">
        <v>27</v>
      </c>
      <c r="N100" s="67" t="s">
        <v>343</v>
      </c>
      <c r="O100" s="67"/>
      <c r="P100" s="39"/>
      <c r="Q100" s="67" t="s">
        <v>8</v>
      </c>
      <c r="R100" s="67" t="s">
        <v>9</v>
      </c>
      <c r="S100" s="67" t="s">
        <v>26</v>
      </c>
      <c r="T100" s="67" t="s">
        <v>11</v>
      </c>
      <c r="U100" s="67" t="s">
        <v>27</v>
      </c>
      <c r="V100" s="67" t="s">
        <v>343</v>
      </c>
      <c r="W100" s="67"/>
      <c r="X100" s="40"/>
      <c r="Y100" s="40"/>
    </row>
    <row r="101" spans="1:25" ht="10.050000000000001" customHeight="1" x14ac:dyDescent="0.2">
      <c r="A101" s="68"/>
      <c r="B101" s="68"/>
      <c r="C101" s="68"/>
      <c r="D101" s="68"/>
      <c r="E101" s="68"/>
      <c r="F101" s="67"/>
      <c r="G101" s="67"/>
      <c r="H101" s="41"/>
      <c r="I101" s="68"/>
      <c r="J101" s="68"/>
      <c r="K101" s="68"/>
      <c r="L101" s="68"/>
      <c r="M101" s="68"/>
      <c r="N101" s="67"/>
      <c r="O101" s="67"/>
      <c r="P101" s="41"/>
      <c r="Q101" s="68"/>
      <c r="R101" s="68"/>
      <c r="S101" s="68"/>
      <c r="T101" s="68"/>
      <c r="U101" s="68"/>
      <c r="V101" s="67"/>
      <c r="W101" s="67"/>
      <c r="X101" s="40"/>
      <c r="Y101" s="40"/>
    </row>
    <row r="102" spans="1:25" ht="10.050000000000001" customHeight="1" x14ac:dyDescent="0.2">
      <c r="A102" s="43">
        <v>232413</v>
      </c>
      <c r="B102" s="44" t="s">
        <v>300</v>
      </c>
      <c r="C102" s="45" t="s">
        <v>22</v>
      </c>
      <c r="D102" s="44" t="s">
        <v>1</v>
      </c>
      <c r="E102" s="46">
        <v>3.8</v>
      </c>
      <c r="F102" s="69">
        <v>106</v>
      </c>
      <c r="G102" s="70">
        <v>0</v>
      </c>
      <c r="H102" s="40"/>
      <c r="I102" s="43">
        <v>62974</v>
      </c>
      <c r="J102" s="44" t="s">
        <v>551</v>
      </c>
      <c r="K102" s="45" t="s">
        <v>22</v>
      </c>
      <c r="L102" s="44" t="s">
        <v>33</v>
      </c>
      <c r="M102" s="46">
        <v>2.9</v>
      </c>
      <c r="N102" s="69">
        <v>38</v>
      </c>
      <c r="O102" s="70">
        <v>0</v>
      </c>
      <c r="P102" s="40"/>
      <c r="Q102" s="43">
        <v>200439</v>
      </c>
      <c r="R102" s="44" t="s">
        <v>275</v>
      </c>
      <c r="S102" s="45" t="s">
        <v>0</v>
      </c>
      <c r="T102" s="44" t="s">
        <v>55</v>
      </c>
      <c r="U102" s="46">
        <v>4</v>
      </c>
      <c r="V102" s="69">
        <v>138</v>
      </c>
      <c r="W102" s="70">
        <v>0</v>
      </c>
      <c r="X102" s="40"/>
      <c r="Y102" s="40"/>
    </row>
    <row r="103" spans="1:25" ht="10.050000000000001" customHeight="1" x14ac:dyDescent="0.2">
      <c r="A103" s="43">
        <v>247632</v>
      </c>
      <c r="B103" s="44" t="s">
        <v>247</v>
      </c>
      <c r="C103" s="45" t="s">
        <v>22</v>
      </c>
      <c r="D103" s="44" t="s">
        <v>64</v>
      </c>
      <c r="E103" s="46">
        <v>3.8</v>
      </c>
      <c r="F103" s="69">
        <v>110</v>
      </c>
      <c r="G103" s="70">
        <v>0</v>
      </c>
      <c r="H103" s="40"/>
      <c r="I103" s="43">
        <v>119765</v>
      </c>
      <c r="J103" s="44" t="s">
        <v>312</v>
      </c>
      <c r="K103" s="45" t="s">
        <v>22</v>
      </c>
      <c r="L103" s="44" t="s">
        <v>30</v>
      </c>
      <c r="M103" s="46">
        <v>2.9</v>
      </c>
      <c r="N103" s="69">
        <v>42</v>
      </c>
      <c r="O103" s="70">
        <v>0</v>
      </c>
      <c r="P103" s="40"/>
      <c r="Q103" s="43">
        <v>57127</v>
      </c>
      <c r="R103" s="44" t="s">
        <v>480</v>
      </c>
      <c r="S103" s="45" t="s">
        <v>0</v>
      </c>
      <c r="T103" s="44" t="s">
        <v>347</v>
      </c>
      <c r="U103" s="46">
        <v>3.9</v>
      </c>
      <c r="V103" s="69" t="s">
        <v>57</v>
      </c>
      <c r="W103" s="70">
        <v>0</v>
      </c>
      <c r="X103" s="40"/>
      <c r="Y103" s="40"/>
    </row>
    <row r="104" spans="1:25" ht="10.050000000000001" customHeight="1" x14ac:dyDescent="0.2">
      <c r="A104" s="43">
        <v>433154</v>
      </c>
      <c r="B104" s="44" t="s">
        <v>196</v>
      </c>
      <c r="C104" s="45" t="s">
        <v>22</v>
      </c>
      <c r="D104" s="44" t="s">
        <v>37</v>
      </c>
      <c r="E104" s="46">
        <v>3.8</v>
      </c>
      <c r="F104" s="69">
        <v>97</v>
      </c>
      <c r="G104" s="70">
        <v>0</v>
      </c>
      <c r="H104" s="40"/>
      <c r="I104" s="43">
        <v>173807</v>
      </c>
      <c r="J104" s="44" t="s">
        <v>266</v>
      </c>
      <c r="K104" s="45" t="s">
        <v>22</v>
      </c>
      <c r="L104" s="44" t="s">
        <v>30</v>
      </c>
      <c r="M104" s="46">
        <v>2.9</v>
      </c>
      <c r="N104" s="69">
        <v>46</v>
      </c>
      <c r="O104" s="70">
        <v>0</v>
      </c>
      <c r="P104" s="40"/>
      <c r="Q104" s="43">
        <v>80146</v>
      </c>
      <c r="R104" s="44" t="s">
        <v>257</v>
      </c>
      <c r="S104" s="45" t="s">
        <v>0</v>
      </c>
      <c r="T104" s="44" t="s">
        <v>1</v>
      </c>
      <c r="U104" s="46">
        <v>3.9</v>
      </c>
      <c r="V104" s="69">
        <v>71</v>
      </c>
      <c r="W104" s="70">
        <v>0</v>
      </c>
      <c r="X104" s="40"/>
      <c r="Y104" s="40"/>
    </row>
    <row r="105" spans="1:25" ht="10.050000000000001" customHeight="1" x14ac:dyDescent="0.2">
      <c r="A105" s="43">
        <v>19624</v>
      </c>
      <c r="B105" s="44" t="s">
        <v>132</v>
      </c>
      <c r="C105" s="45" t="s">
        <v>22</v>
      </c>
      <c r="D105" s="44" t="s">
        <v>64</v>
      </c>
      <c r="E105" s="46">
        <v>3.7</v>
      </c>
      <c r="F105" s="69">
        <v>69</v>
      </c>
      <c r="G105" s="70">
        <v>0</v>
      </c>
      <c r="H105" s="40"/>
      <c r="I105" s="43">
        <v>216058</v>
      </c>
      <c r="J105" s="44" t="s">
        <v>484</v>
      </c>
      <c r="K105" s="45" t="s">
        <v>22</v>
      </c>
      <c r="L105" s="44" t="s">
        <v>351</v>
      </c>
      <c r="M105" s="46">
        <v>2.9</v>
      </c>
      <c r="N105" s="69" t="s">
        <v>57</v>
      </c>
      <c r="O105" s="70">
        <v>0</v>
      </c>
      <c r="P105" s="40"/>
      <c r="Q105" s="43">
        <v>50175</v>
      </c>
      <c r="R105" s="44" t="s">
        <v>481</v>
      </c>
      <c r="S105" s="45" t="s">
        <v>0</v>
      </c>
      <c r="T105" s="44" t="s">
        <v>74</v>
      </c>
      <c r="U105" s="46">
        <v>3.8</v>
      </c>
      <c r="V105" s="69">
        <v>81</v>
      </c>
      <c r="W105" s="70">
        <v>0</v>
      </c>
      <c r="X105" s="40"/>
      <c r="Y105" s="40"/>
    </row>
    <row r="106" spans="1:25" ht="10.050000000000001" customHeight="1" x14ac:dyDescent="0.2">
      <c r="A106" s="43">
        <v>60551</v>
      </c>
      <c r="B106" s="44" t="s">
        <v>164</v>
      </c>
      <c r="C106" s="45" t="s">
        <v>22</v>
      </c>
      <c r="D106" s="44" t="s">
        <v>37</v>
      </c>
      <c r="E106" s="46">
        <v>3.7</v>
      </c>
      <c r="F106" s="69">
        <v>97</v>
      </c>
      <c r="G106" s="70">
        <v>0</v>
      </c>
      <c r="H106" s="40"/>
      <c r="I106" s="43">
        <v>225902</v>
      </c>
      <c r="J106" s="44" t="s">
        <v>485</v>
      </c>
      <c r="K106" s="45" t="s">
        <v>22</v>
      </c>
      <c r="L106" s="44" t="s">
        <v>36</v>
      </c>
      <c r="M106" s="46">
        <v>2.9</v>
      </c>
      <c r="N106" s="69" t="s">
        <v>57</v>
      </c>
      <c r="O106" s="70">
        <v>0</v>
      </c>
      <c r="P106" s="40"/>
      <c r="Q106" s="43">
        <v>54861</v>
      </c>
      <c r="R106" s="44" t="s">
        <v>330</v>
      </c>
      <c r="S106" s="45" t="s">
        <v>0</v>
      </c>
      <c r="T106" s="44" t="s">
        <v>1</v>
      </c>
      <c r="U106" s="46">
        <v>3.8</v>
      </c>
      <c r="V106" s="69">
        <v>105</v>
      </c>
      <c r="W106" s="70">
        <v>0</v>
      </c>
      <c r="X106" s="40"/>
      <c r="Y106" s="40"/>
    </row>
    <row r="107" spans="1:25" ht="10.050000000000001" customHeight="1" x14ac:dyDescent="0.2">
      <c r="A107" s="43">
        <v>83283</v>
      </c>
      <c r="B107" s="44" t="s">
        <v>416</v>
      </c>
      <c r="C107" s="45" t="s">
        <v>22</v>
      </c>
      <c r="D107" s="44" t="s">
        <v>55</v>
      </c>
      <c r="E107" s="46">
        <v>3.7</v>
      </c>
      <c r="F107" s="69">
        <v>83</v>
      </c>
      <c r="G107" s="70">
        <v>0</v>
      </c>
      <c r="H107" s="40"/>
      <c r="I107" s="43">
        <v>423649</v>
      </c>
      <c r="J107" s="44" t="s">
        <v>487</v>
      </c>
      <c r="K107" s="45" t="s">
        <v>22</v>
      </c>
      <c r="L107" s="44" t="s">
        <v>74</v>
      </c>
      <c r="M107" s="46">
        <v>2.9</v>
      </c>
      <c r="N107" s="69" t="s">
        <v>57</v>
      </c>
      <c r="O107" s="70">
        <v>0</v>
      </c>
      <c r="P107" s="40"/>
      <c r="Q107" s="43">
        <v>205533</v>
      </c>
      <c r="R107" s="44" t="s">
        <v>264</v>
      </c>
      <c r="S107" s="45" t="s">
        <v>0</v>
      </c>
      <c r="T107" s="44" t="s">
        <v>32</v>
      </c>
      <c r="U107" s="46">
        <v>3.8</v>
      </c>
      <c r="V107" s="69">
        <v>36</v>
      </c>
      <c r="W107" s="70">
        <v>0</v>
      </c>
      <c r="X107" s="40"/>
      <c r="Y107" s="40"/>
    </row>
    <row r="108" spans="1:25" ht="10.050000000000001" customHeight="1" x14ac:dyDescent="0.2">
      <c r="A108" s="43">
        <v>90105</v>
      </c>
      <c r="B108" s="44" t="s">
        <v>320</v>
      </c>
      <c r="C108" s="45" t="s">
        <v>22</v>
      </c>
      <c r="D108" s="44" t="s">
        <v>35</v>
      </c>
      <c r="E108" s="46">
        <v>3.7</v>
      </c>
      <c r="F108" s="69">
        <v>36</v>
      </c>
      <c r="G108" s="70">
        <v>0</v>
      </c>
      <c r="H108" s="40"/>
      <c r="I108" s="43">
        <v>18073</v>
      </c>
      <c r="J108" s="44" t="s">
        <v>208</v>
      </c>
      <c r="K108" s="45" t="s">
        <v>22</v>
      </c>
      <c r="L108" s="44" t="s">
        <v>52</v>
      </c>
      <c r="M108" s="46">
        <v>2.8</v>
      </c>
      <c r="N108" s="69">
        <v>34</v>
      </c>
      <c r="O108" s="70">
        <v>0</v>
      </c>
      <c r="P108" s="40"/>
      <c r="Q108" s="43">
        <v>242058</v>
      </c>
      <c r="R108" s="44" t="s">
        <v>277</v>
      </c>
      <c r="S108" s="45" t="s">
        <v>0</v>
      </c>
      <c r="T108" s="44" t="s">
        <v>30</v>
      </c>
      <c r="U108" s="46">
        <v>3.8</v>
      </c>
      <c r="V108" s="69">
        <v>2</v>
      </c>
      <c r="W108" s="70">
        <v>0</v>
      </c>
      <c r="X108" s="40"/>
      <c r="Y108" s="40"/>
    </row>
    <row r="109" spans="1:25" ht="10.050000000000001" customHeight="1" x14ac:dyDescent="0.2">
      <c r="A109" s="43">
        <v>101582</v>
      </c>
      <c r="B109" s="44" t="s">
        <v>44</v>
      </c>
      <c r="C109" s="45" t="s">
        <v>22</v>
      </c>
      <c r="D109" s="44" t="s">
        <v>31</v>
      </c>
      <c r="E109" s="46">
        <v>3.7</v>
      </c>
      <c r="F109" s="69">
        <v>62</v>
      </c>
      <c r="G109" s="70">
        <v>0</v>
      </c>
      <c r="H109" s="40"/>
      <c r="I109" s="43">
        <v>40145</v>
      </c>
      <c r="J109" s="44" t="s">
        <v>490</v>
      </c>
      <c r="K109" s="45" t="s">
        <v>22</v>
      </c>
      <c r="L109" s="44" t="s">
        <v>37</v>
      </c>
      <c r="M109" s="46">
        <v>2.8</v>
      </c>
      <c r="N109" s="69">
        <v>36</v>
      </c>
      <c r="O109" s="70">
        <v>0</v>
      </c>
      <c r="P109" s="40"/>
      <c r="Q109" s="43">
        <v>155511</v>
      </c>
      <c r="R109" s="44" t="s">
        <v>571</v>
      </c>
      <c r="S109" s="45" t="s">
        <v>0</v>
      </c>
      <c r="T109" s="44" t="s">
        <v>55</v>
      </c>
      <c r="U109" s="46">
        <v>3.7</v>
      </c>
      <c r="V109" s="69" t="s">
        <v>57</v>
      </c>
      <c r="W109" s="70">
        <v>0</v>
      </c>
      <c r="X109" s="40"/>
      <c r="Y109" s="40"/>
    </row>
    <row r="110" spans="1:25" ht="10.050000000000001" customHeight="1" x14ac:dyDescent="0.2">
      <c r="A110" s="43">
        <v>116594</v>
      </c>
      <c r="B110" s="44" t="s">
        <v>179</v>
      </c>
      <c r="C110" s="45" t="s">
        <v>22</v>
      </c>
      <c r="D110" s="44" t="s">
        <v>28</v>
      </c>
      <c r="E110" s="46">
        <v>3.7</v>
      </c>
      <c r="F110" s="69">
        <v>60</v>
      </c>
      <c r="G110" s="70">
        <v>0</v>
      </c>
      <c r="H110" s="40"/>
      <c r="I110" s="43">
        <v>40845</v>
      </c>
      <c r="J110" s="44" t="s">
        <v>271</v>
      </c>
      <c r="K110" s="45" t="s">
        <v>22</v>
      </c>
      <c r="L110" s="44" t="s">
        <v>37</v>
      </c>
      <c r="M110" s="46">
        <v>2.8</v>
      </c>
      <c r="N110" s="69">
        <v>15</v>
      </c>
      <c r="O110" s="70">
        <v>0</v>
      </c>
      <c r="P110" s="40"/>
      <c r="Q110" s="43">
        <v>213345</v>
      </c>
      <c r="R110" s="44" t="s">
        <v>483</v>
      </c>
      <c r="S110" s="45" t="s">
        <v>0</v>
      </c>
      <c r="T110" s="44" t="s">
        <v>61</v>
      </c>
      <c r="U110" s="46">
        <v>3.6</v>
      </c>
      <c r="V110" s="69">
        <v>3</v>
      </c>
      <c r="W110" s="70">
        <v>0</v>
      </c>
      <c r="X110" s="40"/>
      <c r="Y110" s="40"/>
    </row>
    <row r="111" spans="1:25" ht="10.050000000000001" customHeight="1" x14ac:dyDescent="0.2">
      <c r="A111" s="43">
        <v>116643</v>
      </c>
      <c r="B111" s="44" t="s">
        <v>45</v>
      </c>
      <c r="C111" s="45" t="s">
        <v>22</v>
      </c>
      <c r="D111" s="44" t="s">
        <v>34</v>
      </c>
      <c r="E111" s="46">
        <v>3.7</v>
      </c>
      <c r="F111" s="69">
        <v>61</v>
      </c>
      <c r="G111" s="70">
        <v>0</v>
      </c>
      <c r="H111" s="40"/>
      <c r="I111" s="43">
        <v>50471</v>
      </c>
      <c r="J111" s="44" t="s">
        <v>225</v>
      </c>
      <c r="K111" s="45" t="s">
        <v>22</v>
      </c>
      <c r="L111" s="44" t="s">
        <v>1</v>
      </c>
      <c r="M111" s="46">
        <v>2.8</v>
      </c>
      <c r="N111" s="69">
        <v>38</v>
      </c>
      <c r="O111" s="70">
        <v>0</v>
      </c>
      <c r="P111" s="40"/>
      <c r="Q111" s="43">
        <v>245824</v>
      </c>
      <c r="R111" s="44" t="s">
        <v>552</v>
      </c>
      <c r="S111" s="45" t="s">
        <v>0</v>
      </c>
      <c r="T111" s="44" t="s">
        <v>33</v>
      </c>
      <c r="U111" s="46">
        <v>3.6</v>
      </c>
      <c r="V111" s="69">
        <v>35</v>
      </c>
      <c r="W111" s="70">
        <v>0</v>
      </c>
      <c r="X111" s="40"/>
      <c r="Y111" s="40"/>
    </row>
    <row r="112" spans="1:25" ht="10.050000000000001" customHeight="1" x14ac:dyDescent="0.2">
      <c r="A112" s="43">
        <v>171317</v>
      </c>
      <c r="B112" s="44" t="s">
        <v>189</v>
      </c>
      <c r="C112" s="45" t="s">
        <v>22</v>
      </c>
      <c r="D112" s="44" t="s">
        <v>64</v>
      </c>
      <c r="E112" s="46">
        <v>3.7</v>
      </c>
      <c r="F112" s="69">
        <v>96</v>
      </c>
      <c r="G112" s="70">
        <v>0</v>
      </c>
      <c r="H112" s="40"/>
      <c r="I112" s="43">
        <v>69143</v>
      </c>
      <c r="J112" s="44" t="s">
        <v>572</v>
      </c>
      <c r="K112" s="45" t="s">
        <v>22</v>
      </c>
      <c r="L112" s="44" t="s">
        <v>351</v>
      </c>
      <c r="M112" s="46">
        <v>2.8</v>
      </c>
      <c r="N112" s="69" t="s">
        <v>57</v>
      </c>
      <c r="O112" s="70">
        <v>0</v>
      </c>
      <c r="P112" s="40"/>
      <c r="Q112" s="43">
        <v>446008</v>
      </c>
      <c r="R112" s="44" t="s">
        <v>486</v>
      </c>
      <c r="S112" s="45" t="s">
        <v>0</v>
      </c>
      <c r="T112" s="44" t="s">
        <v>361</v>
      </c>
      <c r="U112" s="46">
        <v>3.6</v>
      </c>
      <c r="V112" s="69" t="s">
        <v>57</v>
      </c>
      <c r="W112" s="70">
        <v>0</v>
      </c>
      <c r="X112" s="40"/>
      <c r="Y112" s="40"/>
    </row>
    <row r="113" spans="1:25" ht="10.050000000000001" customHeight="1" x14ac:dyDescent="0.2">
      <c r="A113" s="43">
        <v>223340</v>
      </c>
      <c r="B113" s="44" t="s">
        <v>253</v>
      </c>
      <c r="C113" s="45" t="s">
        <v>22</v>
      </c>
      <c r="D113" s="44" t="s">
        <v>32</v>
      </c>
      <c r="E113" s="46">
        <v>3.7</v>
      </c>
      <c r="F113" s="69">
        <v>100</v>
      </c>
      <c r="G113" s="70">
        <v>0</v>
      </c>
      <c r="H113" s="40"/>
      <c r="I113" s="43">
        <v>78056</v>
      </c>
      <c r="J113" s="44" t="s">
        <v>228</v>
      </c>
      <c r="K113" s="45" t="s">
        <v>22</v>
      </c>
      <c r="L113" s="44" t="s">
        <v>55</v>
      </c>
      <c r="M113" s="46">
        <v>2.8</v>
      </c>
      <c r="N113" s="69">
        <v>44</v>
      </c>
      <c r="O113" s="70">
        <v>0</v>
      </c>
      <c r="P113" s="40"/>
      <c r="Q113" s="43">
        <v>475168</v>
      </c>
      <c r="R113" s="44" t="s">
        <v>488</v>
      </c>
      <c r="S113" s="45" t="s">
        <v>0</v>
      </c>
      <c r="T113" s="44" t="s">
        <v>351</v>
      </c>
      <c r="U113" s="46">
        <v>3.6</v>
      </c>
      <c r="V113" s="69" t="s">
        <v>57</v>
      </c>
      <c r="W113" s="70">
        <v>0</v>
      </c>
      <c r="X113" s="40"/>
      <c r="Y113" s="40"/>
    </row>
    <row r="114" spans="1:25" ht="10.050000000000001" customHeight="1" x14ac:dyDescent="0.2">
      <c r="A114" s="43">
        <v>155405</v>
      </c>
      <c r="B114" s="44" t="s">
        <v>182</v>
      </c>
      <c r="C114" s="45" t="s">
        <v>22</v>
      </c>
      <c r="D114" s="44" t="s">
        <v>67</v>
      </c>
      <c r="E114" s="46">
        <v>3.6</v>
      </c>
      <c r="F114" s="69">
        <v>59</v>
      </c>
      <c r="G114" s="70">
        <v>0</v>
      </c>
      <c r="H114" s="40"/>
      <c r="I114" s="43">
        <v>81880</v>
      </c>
      <c r="J114" s="44" t="s">
        <v>493</v>
      </c>
      <c r="K114" s="45" t="s">
        <v>22</v>
      </c>
      <c r="L114" s="44" t="s">
        <v>34</v>
      </c>
      <c r="M114" s="46">
        <v>2.8</v>
      </c>
      <c r="N114" s="69">
        <v>24</v>
      </c>
      <c r="O114" s="70">
        <v>0</v>
      </c>
      <c r="P114" s="40"/>
      <c r="Q114" s="43">
        <v>41725</v>
      </c>
      <c r="R114" s="44" t="s">
        <v>489</v>
      </c>
      <c r="S114" s="45" t="s">
        <v>0</v>
      </c>
      <c r="T114" s="44" t="s">
        <v>351</v>
      </c>
      <c r="U114" s="46">
        <v>3.5</v>
      </c>
      <c r="V114" s="69" t="s">
        <v>57</v>
      </c>
      <c r="W114" s="70">
        <v>0</v>
      </c>
      <c r="X114" s="40"/>
      <c r="Y114" s="40"/>
    </row>
    <row r="115" spans="1:25" ht="10.050000000000001" customHeight="1" x14ac:dyDescent="0.2">
      <c r="A115" s="43">
        <v>174932</v>
      </c>
      <c r="B115" s="44" t="s">
        <v>423</v>
      </c>
      <c r="C115" s="45" t="s">
        <v>22</v>
      </c>
      <c r="D115" s="44" t="s">
        <v>361</v>
      </c>
      <c r="E115" s="46">
        <v>3.6</v>
      </c>
      <c r="F115" s="69" t="s">
        <v>57</v>
      </c>
      <c r="G115" s="70">
        <v>0</v>
      </c>
      <c r="H115" s="40"/>
      <c r="I115" s="43">
        <v>86934</v>
      </c>
      <c r="J115" s="44" t="s">
        <v>258</v>
      </c>
      <c r="K115" s="45" t="s">
        <v>22</v>
      </c>
      <c r="L115" s="44" t="s">
        <v>52</v>
      </c>
      <c r="M115" s="46">
        <v>2.8</v>
      </c>
      <c r="N115" s="69">
        <v>34</v>
      </c>
      <c r="O115" s="70">
        <v>0</v>
      </c>
      <c r="P115" s="40"/>
      <c r="Q115" s="43">
        <v>81183</v>
      </c>
      <c r="R115" s="44" t="s">
        <v>269</v>
      </c>
      <c r="S115" s="45" t="s">
        <v>0</v>
      </c>
      <c r="T115" s="44" t="s">
        <v>37</v>
      </c>
      <c r="U115" s="46">
        <v>3.5</v>
      </c>
      <c r="V115" s="69">
        <v>77</v>
      </c>
      <c r="W115" s="70">
        <v>0</v>
      </c>
      <c r="X115" s="40"/>
      <c r="Y115" s="40"/>
    </row>
    <row r="116" spans="1:25" ht="10.050000000000001" customHeight="1" x14ac:dyDescent="0.2">
      <c r="A116" s="43">
        <v>183656</v>
      </c>
      <c r="B116" s="44" t="s">
        <v>425</v>
      </c>
      <c r="C116" s="45" t="s">
        <v>22</v>
      </c>
      <c r="D116" s="44" t="s">
        <v>361</v>
      </c>
      <c r="E116" s="46">
        <v>3.6</v>
      </c>
      <c r="F116" s="69" t="s">
        <v>57</v>
      </c>
      <c r="G116" s="70">
        <v>0</v>
      </c>
      <c r="H116" s="40"/>
      <c r="I116" s="43">
        <v>120250</v>
      </c>
      <c r="J116" s="44" t="s">
        <v>274</v>
      </c>
      <c r="K116" s="45" t="s">
        <v>22</v>
      </c>
      <c r="L116" s="44" t="s">
        <v>30</v>
      </c>
      <c r="M116" s="46">
        <v>2.8</v>
      </c>
      <c r="N116" s="69">
        <v>53</v>
      </c>
      <c r="O116" s="70">
        <v>0</v>
      </c>
      <c r="P116" s="40"/>
      <c r="Q116" s="43">
        <v>73426</v>
      </c>
      <c r="R116" s="44" t="s">
        <v>491</v>
      </c>
      <c r="S116" s="45" t="s">
        <v>0</v>
      </c>
      <c r="T116" s="44" t="s">
        <v>351</v>
      </c>
      <c r="U116" s="46">
        <v>3.4</v>
      </c>
      <c r="V116" s="69" t="s">
        <v>57</v>
      </c>
      <c r="W116" s="70">
        <v>0</v>
      </c>
      <c r="X116" s="40"/>
      <c r="Y116" s="40"/>
    </row>
    <row r="117" spans="1:25" ht="10.050000000000001" customHeight="1" x14ac:dyDescent="0.2">
      <c r="A117" s="43">
        <v>207283</v>
      </c>
      <c r="B117" s="44" t="s">
        <v>426</v>
      </c>
      <c r="C117" s="45" t="s">
        <v>22</v>
      </c>
      <c r="D117" s="44" t="s">
        <v>361</v>
      </c>
      <c r="E117" s="46">
        <v>3.6</v>
      </c>
      <c r="F117" s="69" t="s">
        <v>57</v>
      </c>
      <c r="G117" s="70">
        <v>0</v>
      </c>
      <c r="H117" s="40"/>
      <c r="I117" s="43">
        <v>153127</v>
      </c>
      <c r="J117" s="44" t="s">
        <v>222</v>
      </c>
      <c r="K117" s="45" t="s">
        <v>22</v>
      </c>
      <c r="L117" s="44" t="s">
        <v>35</v>
      </c>
      <c r="M117" s="46">
        <v>2.8</v>
      </c>
      <c r="N117" s="69">
        <v>39</v>
      </c>
      <c r="O117" s="70">
        <v>0</v>
      </c>
      <c r="P117" s="40"/>
      <c r="Q117" s="43">
        <v>78007</v>
      </c>
      <c r="R117" s="44" t="s">
        <v>492</v>
      </c>
      <c r="S117" s="45" t="s">
        <v>0</v>
      </c>
      <c r="T117" s="44" t="s">
        <v>351</v>
      </c>
      <c r="U117" s="46">
        <v>3.4</v>
      </c>
      <c r="V117" s="69">
        <v>11</v>
      </c>
      <c r="W117" s="70">
        <v>0</v>
      </c>
      <c r="X117" s="40"/>
      <c r="Y117" s="40"/>
    </row>
    <row r="118" spans="1:25" ht="10.050000000000001" customHeight="1" x14ac:dyDescent="0.2">
      <c r="A118" s="43">
        <v>209046</v>
      </c>
      <c r="B118" s="44" t="s">
        <v>129</v>
      </c>
      <c r="C118" s="45" t="s">
        <v>22</v>
      </c>
      <c r="D118" s="44" t="s">
        <v>28</v>
      </c>
      <c r="E118" s="46">
        <v>3.6</v>
      </c>
      <c r="F118" s="69">
        <v>71</v>
      </c>
      <c r="G118" s="70">
        <v>0</v>
      </c>
      <c r="H118" s="40"/>
      <c r="I118" s="43">
        <v>153256</v>
      </c>
      <c r="J118" s="44" t="s">
        <v>292</v>
      </c>
      <c r="K118" s="45" t="s">
        <v>22</v>
      </c>
      <c r="L118" s="44" t="s">
        <v>32</v>
      </c>
      <c r="M118" s="46">
        <v>2.8</v>
      </c>
      <c r="N118" s="69">
        <v>46</v>
      </c>
      <c r="O118" s="70">
        <v>0</v>
      </c>
      <c r="P118" s="40"/>
      <c r="Q118" s="43">
        <v>152760</v>
      </c>
      <c r="R118" s="44" t="s">
        <v>263</v>
      </c>
      <c r="S118" s="45" t="s">
        <v>0</v>
      </c>
      <c r="T118" s="44" t="s">
        <v>34</v>
      </c>
      <c r="U118" s="46">
        <v>3.4</v>
      </c>
      <c r="V118" s="69">
        <v>13</v>
      </c>
      <c r="W118" s="70">
        <v>0</v>
      </c>
      <c r="X118" s="40"/>
      <c r="Y118" s="40"/>
    </row>
    <row r="119" spans="1:25" ht="10.050000000000001" customHeight="1" x14ac:dyDescent="0.2">
      <c r="A119" s="43">
        <v>436234</v>
      </c>
      <c r="B119" s="44" t="s">
        <v>558</v>
      </c>
      <c r="C119" s="45" t="s">
        <v>22</v>
      </c>
      <c r="D119" s="44" t="s">
        <v>33</v>
      </c>
      <c r="E119" s="46">
        <v>3.6</v>
      </c>
      <c r="F119" s="69" t="s">
        <v>57</v>
      </c>
      <c r="G119" s="70">
        <v>0</v>
      </c>
      <c r="H119" s="40"/>
      <c r="I119" s="43">
        <v>157668</v>
      </c>
      <c r="J119" s="44" t="s">
        <v>184</v>
      </c>
      <c r="K119" s="45" t="s">
        <v>22</v>
      </c>
      <c r="L119" s="44" t="s">
        <v>33</v>
      </c>
      <c r="M119" s="46">
        <v>2.8</v>
      </c>
      <c r="N119" s="69">
        <v>26</v>
      </c>
      <c r="O119" s="70">
        <v>0</v>
      </c>
      <c r="P119" s="40"/>
      <c r="Q119" s="43">
        <v>231747</v>
      </c>
      <c r="R119" s="44" t="s">
        <v>494</v>
      </c>
      <c r="S119" s="45" t="s">
        <v>0</v>
      </c>
      <c r="T119" s="44" t="s">
        <v>1</v>
      </c>
      <c r="U119" s="46">
        <v>3.4</v>
      </c>
      <c r="V119" s="69">
        <v>14</v>
      </c>
      <c r="W119" s="70">
        <v>0</v>
      </c>
      <c r="X119" s="40"/>
      <c r="Y119" s="40"/>
    </row>
    <row r="120" spans="1:25" ht="10.050000000000001" customHeight="1" x14ac:dyDescent="0.2">
      <c r="A120" s="43">
        <v>444145</v>
      </c>
      <c r="B120" s="44" t="s">
        <v>430</v>
      </c>
      <c r="C120" s="45" t="s">
        <v>22</v>
      </c>
      <c r="D120" s="44" t="s">
        <v>32</v>
      </c>
      <c r="E120" s="46">
        <v>3.6</v>
      </c>
      <c r="F120" s="69">
        <v>36</v>
      </c>
      <c r="G120" s="70">
        <v>0</v>
      </c>
      <c r="H120" s="40"/>
      <c r="I120" s="43">
        <v>171270</v>
      </c>
      <c r="J120" s="44" t="s">
        <v>496</v>
      </c>
      <c r="K120" s="45" t="s">
        <v>22</v>
      </c>
      <c r="L120" s="44" t="s">
        <v>347</v>
      </c>
      <c r="M120" s="46">
        <v>2.8</v>
      </c>
      <c r="N120" s="69" t="s">
        <v>57</v>
      </c>
      <c r="O120" s="70">
        <v>0</v>
      </c>
      <c r="P120" s="40"/>
      <c r="Q120" s="43">
        <v>94245</v>
      </c>
      <c r="R120" s="44" t="s">
        <v>272</v>
      </c>
      <c r="S120" s="45" t="s">
        <v>0</v>
      </c>
      <c r="T120" s="44" t="s">
        <v>28</v>
      </c>
      <c r="U120" s="46">
        <v>3.3</v>
      </c>
      <c r="V120" s="69">
        <v>43</v>
      </c>
      <c r="W120" s="70">
        <v>0</v>
      </c>
      <c r="X120" s="40"/>
      <c r="Y120" s="40"/>
    </row>
    <row r="121" spans="1:25" ht="10.050000000000001" customHeight="1" x14ac:dyDescent="0.2">
      <c r="A121" s="43">
        <v>27789</v>
      </c>
      <c r="B121" s="44" t="s">
        <v>39</v>
      </c>
      <c r="C121" s="45" t="s">
        <v>22</v>
      </c>
      <c r="D121" s="44" t="s">
        <v>53</v>
      </c>
      <c r="E121" s="46">
        <v>3.5</v>
      </c>
      <c r="F121" s="69">
        <v>88</v>
      </c>
      <c r="G121" s="70">
        <v>0</v>
      </c>
      <c r="H121" s="40"/>
      <c r="I121" s="43">
        <v>180135</v>
      </c>
      <c r="J121" s="44" t="s">
        <v>267</v>
      </c>
      <c r="K121" s="45" t="s">
        <v>22</v>
      </c>
      <c r="L121" s="44" t="s">
        <v>35</v>
      </c>
      <c r="M121" s="46">
        <v>2.8</v>
      </c>
      <c r="N121" s="69">
        <v>40</v>
      </c>
      <c r="O121" s="70">
        <v>0</v>
      </c>
      <c r="P121" s="40"/>
      <c r="Q121" s="43">
        <v>104547</v>
      </c>
      <c r="R121" s="44" t="s">
        <v>495</v>
      </c>
      <c r="S121" s="45" t="s">
        <v>0</v>
      </c>
      <c r="T121" s="44" t="s">
        <v>35</v>
      </c>
      <c r="U121" s="46">
        <v>3.3</v>
      </c>
      <c r="V121" s="69">
        <v>31</v>
      </c>
      <c r="W121" s="70">
        <v>0</v>
      </c>
      <c r="X121" s="40"/>
      <c r="Y121" s="40"/>
    </row>
    <row r="122" spans="1:25" ht="10.050000000000001" customHeight="1" x14ac:dyDescent="0.2">
      <c r="A122" s="43">
        <v>50232</v>
      </c>
      <c r="B122" s="44" t="s">
        <v>200</v>
      </c>
      <c r="C122" s="45" t="s">
        <v>22</v>
      </c>
      <c r="D122" s="44" t="s">
        <v>35</v>
      </c>
      <c r="E122" s="46">
        <v>3.5</v>
      </c>
      <c r="F122" s="69">
        <v>66</v>
      </c>
      <c r="G122" s="70">
        <v>0</v>
      </c>
      <c r="H122" s="40"/>
      <c r="I122" s="43">
        <v>198849</v>
      </c>
      <c r="J122" s="44" t="s">
        <v>193</v>
      </c>
      <c r="K122" s="45" t="s">
        <v>22</v>
      </c>
      <c r="L122" s="44" t="s">
        <v>32</v>
      </c>
      <c r="M122" s="46">
        <v>2.8</v>
      </c>
      <c r="N122" s="69" t="s">
        <v>29</v>
      </c>
      <c r="O122" s="70" t="s">
        <v>29</v>
      </c>
      <c r="P122" s="40"/>
      <c r="Q122" s="43">
        <v>215476</v>
      </c>
      <c r="R122" s="44" t="s">
        <v>568</v>
      </c>
      <c r="S122" s="45" t="s">
        <v>0</v>
      </c>
      <c r="T122" s="44" t="s">
        <v>347</v>
      </c>
      <c r="U122" s="46">
        <v>3.3</v>
      </c>
      <c r="V122" s="69" t="s">
        <v>57</v>
      </c>
      <c r="W122" s="70">
        <v>0</v>
      </c>
      <c r="X122" s="40"/>
      <c r="Y122" s="40"/>
    </row>
    <row r="123" spans="1:25" ht="10.050000000000001" customHeight="1" x14ac:dyDescent="0.2">
      <c r="A123" s="43">
        <v>56377</v>
      </c>
      <c r="B123" s="44" t="s">
        <v>157</v>
      </c>
      <c r="C123" s="45" t="s">
        <v>22</v>
      </c>
      <c r="D123" s="44" t="s">
        <v>52</v>
      </c>
      <c r="E123" s="46">
        <v>3.5</v>
      </c>
      <c r="F123" s="69">
        <v>28</v>
      </c>
      <c r="G123" s="70">
        <v>0</v>
      </c>
      <c r="H123" s="40"/>
      <c r="I123" s="43">
        <v>223175</v>
      </c>
      <c r="J123" s="44" t="s">
        <v>499</v>
      </c>
      <c r="K123" s="45" t="s">
        <v>22</v>
      </c>
      <c r="L123" s="44" t="s">
        <v>35</v>
      </c>
      <c r="M123" s="46">
        <v>2.8</v>
      </c>
      <c r="N123" s="69">
        <v>9</v>
      </c>
      <c r="O123" s="70">
        <v>0</v>
      </c>
      <c r="P123" s="40"/>
      <c r="Q123" s="43">
        <v>233425</v>
      </c>
      <c r="R123" s="44" t="s">
        <v>281</v>
      </c>
      <c r="S123" s="45" t="s">
        <v>0</v>
      </c>
      <c r="T123" s="44" t="s">
        <v>74</v>
      </c>
      <c r="U123" s="46">
        <v>3.3</v>
      </c>
      <c r="V123" s="69">
        <v>39</v>
      </c>
      <c r="W123" s="70">
        <v>0</v>
      </c>
      <c r="X123" s="40"/>
      <c r="Y123" s="40"/>
    </row>
    <row r="124" spans="1:25" ht="10.050000000000001" customHeight="1" x14ac:dyDescent="0.2">
      <c r="A124" s="43">
        <v>56979</v>
      </c>
      <c r="B124" s="44" t="s">
        <v>124</v>
      </c>
      <c r="C124" s="45" t="s">
        <v>22</v>
      </c>
      <c r="D124" s="44" t="s">
        <v>34</v>
      </c>
      <c r="E124" s="46">
        <v>3.5</v>
      </c>
      <c r="F124" s="69">
        <v>54</v>
      </c>
      <c r="G124" s="70">
        <v>0</v>
      </c>
      <c r="H124" s="40"/>
      <c r="I124" s="43">
        <v>227127</v>
      </c>
      <c r="J124" s="44" t="s">
        <v>501</v>
      </c>
      <c r="K124" s="45" t="s">
        <v>22</v>
      </c>
      <c r="L124" s="44" t="s">
        <v>74</v>
      </c>
      <c r="M124" s="46">
        <v>2.8</v>
      </c>
      <c r="N124" s="69">
        <v>74</v>
      </c>
      <c r="O124" s="70">
        <v>0</v>
      </c>
      <c r="P124" s="40"/>
      <c r="Q124" s="43">
        <v>449988</v>
      </c>
      <c r="R124" s="44" t="s">
        <v>318</v>
      </c>
      <c r="S124" s="45" t="s">
        <v>0</v>
      </c>
      <c r="T124" s="44" t="s">
        <v>64</v>
      </c>
      <c r="U124" s="46">
        <v>3.3</v>
      </c>
      <c r="V124" s="69">
        <v>76</v>
      </c>
      <c r="W124" s="70">
        <v>0</v>
      </c>
      <c r="X124" s="40"/>
      <c r="Y124" s="40"/>
    </row>
    <row r="125" spans="1:25" ht="10.050000000000001" customHeight="1" x14ac:dyDescent="0.2">
      <c r="A125" s="43">
        <v>91047</v>
      </c>
      <c r="B125" s="44" t="s">
        <v>341</v>
      </c>
      <c r="C125" s="45" t="s">
        <v>22</v>
      </c>
      <c r="D125" s="44" t="s">
        <v>55</v>
      </c>
      <c r="E125" s="46">
        <v>3.5</v>
      </c>
      <c r="F125" s="69">
        <v>123</v>
      </c>
      <c r="G125" s="70">
        <v>0</v>
      </c>
      <c r="H125" s="40"/>
      <c r="I125" s="43">
        <v>230046</v>
      </c>
      <c r="J125" s="44" t="s">
        <v>144</v>
      </c>
      <c r="K125" s="45" t="s">
        <v>22</v>
      </c>
      <c r="L125" s="44" t="s">
        <v>61</v>
      </c>
      <c r="M125" s="46">
        <v>2.8</v>
      </c>
      <c r="N125" s="69">
        <v>60</v>
      </c>
      <c r="O125" s="70">
        <v>0</v>
      </c>
      <c r="P125" s="40"/>
      <c r="Q125" s="43">
        <v>20452</v>
      </c>
      <c r="R125" s="44" t="s">
        <v>255</v>
      </c>
      <c r="S125" s="45" t="s">
        <v>0</v>
      </c>
      <c r="T125" s="44" t="s">
        <v>55</v>
      </c>
      <c r="U125" s="46">
        <v>3.2</v>
      </c>
      <c r="V125" s="69">
        <v>15</v>
      </c>
      <c r="W125" s="70">
        <v>0</v>
      </c>
      <c r="X125" s="40"/>
      <c r="Y125" s="40"/>
    </row>
    <row r="126" spans="1:25" ht="10.050000000000001" customHeight="1" x14ac:dyDescent="0.2">
      <c r="A126" s="43">
        <v>121599</v>
      </c>
      <c r="B126" s="44" t="s">
        <v>435</v>
      </c>
      <c r="C126" s="45" t="s">
        <v>22</v>
      </c>
      <c r="D126" s="44" t="s">
        <v>30</v>
      </c>
      <c r="E126" s="46">
        <v>3.5</v>
      </c>
      <c r="F126" s="69">
        <v>81</v>
      </c>
      <c r="G126" s="70">
        <v>0</v>
      </c>
      <c r="H126" s="40"/>
      <c r="I126" s="43">
        <v>235546</v>
      </c>
      <c r="J126" s="44" t="s">
        <v>504</v>
      </c>
      <c r="K126" s="45" t="s">
        <v>22</v>
      </c>
      <c r="L126" s="44" t="s">
        <v>347</v>
      </c>
      <c r="M126" s="46">
        <v>2.8</v>
      </c>
      <c r="N126" s="69" t="s">
        <v>57</v>
      </c>
      <c r="O126" s="70">
        <v>0</v>
      </c>
      <c r="P126" s="40"/>
      <c r="Q126" s="43">
        <v>40142</v>
      </c>
      <c r="R126" s="44" t="s">
        <v>553</v>
      </c>
      <c r="S126" s="45" t="s">
        <v>0</v>
      </c>
      <c r="T126" s="44" t="s">
        <v>35</v>
      </c>
      <c r="U126" s="46">
        <v>3.2</v>
      </c>
      <c r="V126" s="69">
        <v>30</v>
      </c>
      <c r="W126" s="70">
        <v>0</v>
      </c>
      <c r="X126" s="40"/>
      <c r="Y126" s="40"/>
    </row>
    <row r="127" spans="1:25" ht="10.050000000000001" customHeight="1" x14ac:dyDescent="0.2">
      <c r="A127" s="43">
        <v>122806</v>
      </c>
      <c r="B127" s="44" t="s">
        <v>218</v>
      </c>
      <c r="C127" s="45" t="s">
        <v>22</v>
      </c>
      <c r="D127" s="44" t="s">
        <v>61</v>
      </c>
      <c r="E127" s="46">
        <v>3.5</v>
      </c>
      <c r="F127" s="69">
        <v>98</v>
      </c>
      <c r="G127" s="70">
        <v>0</v>
      </c>
      <c r="H127" s="40"/>
      <c r="I127" s="43">
        <v>493250</v>
      </c>
      <c r="J127" s="44" t="s">
        <v>506</v>
      </c>
      <c r="K127" s="45" t="s">
        <v>22</v>
      </c>
      <c r="L127" s="44" t="s">
        <v>31</v>
      </c>
      <c r="M127" s="46">
        <v>2.8</v>
      </c>
      <c r="N127" s="69">
        <v>9</v>
      </c>
      <c r="O127" s="70">
        <v>0</v>
      </c>
      <c r="P127" s="40"/>
      <c r="Q127" s="43">
        <v>66838</v>
      </c>
      <c r="R127" s="44" t="s">
        <v>497</v>
      </c>
      <c r="S127" s="45" t="s">
        <v>0</v>
      </c>
      <c r="T127" s="44" t="s">
        <v>30</v>
      </c>
      <c r="U127" s="46">
        <v>3.1</v>
      </c>
      <c r="V127" s="69">
        <v>11</v>
      </c>
      <c r="W127" s="70">
        <v>0</v>
      </c>
      <c r="X127" s="40"/>
      <c r="Y127" s="40"/>
    </row>
    <row r="128" spans="1:25" ht="10.050000000000001" customHeight="1" x14ac:dyDescent="0.2">
      <c r="A128" s="43">
        <v>132015</v>
      </c>
      <c r="B128" s="44" t="s">
        <v>220</v>
      </c>
      <c r="C128" s="45" t="s">
        <v>22</v>
      </c>
      <c r="D128" s="44" t="s">
        <v>33</v>
      </c>
      <c r="E128" s="46">
        <v>3.5</v>
      </c>
      <c r="F128" s="69">
        <v>95</v>
      </c>
      <c r="G128" s="70">
        <v>0</v>
      </c>
      <c r="H128" s="40"/>
      <c r="I128" s="43">
        <v>114243</v>
      </c>
      <c r="J128" s="44" t="s">
        <v>508</v>
      </c>
      <c r="K128" s="45" t="s">
        <v>22</v>
      </c>
      <c r="L128" s="44" t="s">
        <v>35</v>
      </c>
      <c r="M128" s="46">
        <v>2.7</v>
      </c>
      <c r="N128" s="69">
        <v>60</v>
      </c>
      <c r="O128" s="70">
        <v>0</v>
      </c>
      <c r="P128" s="40"/>
      <c r="Q128" s="43">
        <v>167522</v>
      </c>
      <c r="R128" s="44" t="s">
        <v>498</v>
      </c>
      <c r="S128" s="45" t="s">
        <v>0</v>
      </c>
      <c r="T128" s="44" t="s">
        <v>347</v>
      </c>
      <c r="U128" s="46">
        <v>3.1</v>
      </c>
      <c r="V128" s="69" t="s">
        <v>57</v>
      </c>
      <c r="W128" s="70">
        <v>0</v>
      </c>
      <c r="X128" s="40"/>
      <c r="Y128" s="40"/>
    </row>
    <row r="129" spans="1:25" ht="10.050000000000001" customHeight="1" x14ac:dyDescent="0.2">
      <c r="A129" s="43">
        <v>157775</v>
      </c>
      <c r="B129" s="44" t="s">
        <v>439</v>
      </c>
      <c r="C129" s="45" t="s">
        <v>22</v>
      </c>
      <c r="D129" s="44" t="s">
        <v>351</v>
      </c>
      <c r="E129" s="46">
        <v>3.5</v>
      </c>
      <c r="F129" s="69" t="s">
        <v>57</v>
      </c>
      <c r="G129" s="70">
        <v>0</v>
      </c>
      <c r="H129" s="40"/>
      <c r="I129" s="43">
        <v>184704</v>
      </c>
      <c r="J129" s="44" t="s">
        <v>282</v>
      </c>
      <c r="K129" s="45" t="s">
        <v>22</v>
      </c>
      <c r="L129" s="44" t="s">
        <v>61</v>
      </c>
      <c r="M129" s="46">
        <v>2.7</v>
      </c>
      <c r="N129" s="69">
        <v>22</v>
      </c>
      <c r="O129" s="70">
        <v>0</v>
      </c>
      <c r="P129" s="40"/>
      <c r="Q129" s="43">
        <v>173514</v>
      </c>
      <c r="R129" s="44" t="s">
        <v>500</v>
      </c>
      <c r="S129" s="45" t="s">
        <v>0</v>
      </c>
      <c r="T129" s="44" t="s">
        <v>351</v>
      </c>
      <c r="U129" s="46">
        <v>3.1</v>
      </c>
      <c r="V129" s="69" t="s">
        <v>57</v>
      </c>
      <c r="W129" s="70">
        <v>0</v>
      </c>
      <c r="X129" s="40"/>
      <c r="Y129" s="40"/>
    </row>
    <row r="130" spans="1:25" ht="10.050000000000001" customHeight="1" x14ac:dyDescent="0.2">
      <c r="A130" s="43">
        <v>167199</v>
      </c>
      <c r="B130" s="44" t="s">
        <v>440</v>
      </c>
      <c r="C130" s="45" t="s">
        <v>22</v>
      </c>
      <c r="D130" s="44" t="s">
        <v>32</v>
      </c>
      <c r="E130" s="46">
        <v>3.5</v>
      </c>
      <c r="F130" s="69">
        <v>44</v>
      </c>
      <c r="G130" s="70">
        <v>0</v>
      </c>
      <c r="H130" s="40"/>
      <c r="I130" s="43">
        <v>212325</v>
      </c>
      <c r="J130" s="44" t="s">
        <v>510</v>
      </c>
      <c r="K130" s="45" t="s">
        <v>22</v>
      </c>
      <c r="L130" s="44" t="s">
        <v>347</v>
      </c>
      <c r="M130" s="46">
        <v>2.7</v>
      </c>
      <c r="N130" s="69" t="s">
        <v>57</v>
      </c>
      <c r="O130" s="70">
        <v>0</v>
      </c>
      <c r="P130" s="40"/>
      <c r="Q130" s="43">
        <v>176296</v>
      </c>
      <c r="R130" s="44" t="s">
        <v>502</v>
      </c>
      <c r="S130" s="45" t="s">
        <v>0</v>
      </c>
      <c r="T130" s="44" t="s">
        <v>351</v>
      </c>
      <c r="U130" s="46">
        <v>3.1</v>
      </c>
      <c r="V130" s="69" t="s">
        <v>57</v>
      </c>
      <c r="W130" s="70">
        <v>0</v>
      </c>
      <c r="X130" s="40"/>
      <c r="Y130" s="40"/>
    </row>
    <row r="131" spans="1:25" ht="10.050000000000001" customHeight="1" x14ac:dyDescent="0.2">
      <c r="A131" s="43">
        <v>180184</v>
      </c>
      <c r="B131" s="44" t="s">
        <v>303</v>
      </c>
      <c r="C131" s="45" t="s">
        <v>22</v>
      </c>
      <c r="D131" s="44" t="s">
        <v>31</v>
      </c>
      <c r="E131" s="46">
        <v>3.5</v>
      </c>
      <c r="F131" s="69">
        <v>41</v>
      </c>
      <c r="G131" s="70">
        <v>0</v>
      </c>
      <c r="H131" s="40"/>
      <c r="I131" s="43">
        <v>232787</v>
      </c>
      <c r="J131" s="44" t="s">
        <v>562</v>
      </c>
      <c r="K131" s="45" t="s">
        <v>22</v>
      </c>
      <c r="L131" s="44" t="s">
        <v>1</v>
      </c>
      <c r="M131" s="46">
        <v>2.7</v>
      </c>
      <c r="N131" s="69">
        <v>59</v>
      </c>
      <c r="O131" s="70">
        <v>0</v>
      </c>
      <c r="P131" s="40"/>
      <c r="Q131" s="43">
        <v>93284</v>
      </c>
      <c r="R131" s="44" t="s">
        <v>503</v>
      </c>
      <c r="S131" s="45" t="s">
        <v>0</v>
      </c>
      <c r="T131" s="44" t="s">
        <v>74</v>
      </c>
      <c r="U131" s="46">
        <v>3</v>
      </c>
      <c r="V131" s="69" t="s">
        <v>29</v>
      </c>
      <c r="W131" s="70" t="s">
        <v>29</v>
      </c>
      <c r="X131" s="40"/>
      <c r="Y131" s="40"/>
    </row>
    <row r="132" spans="1:25" ht="10.050000000000001" customHeight="1" x14ac:dyDescent="0.2">
      <c r="A132" s="43">
        <v>193111</v>
      </c>
      <c r="B132" s="44" t="s">
        <v>442</v>
      </c>
      <c r="C132" s="45" t="s">
        <v>22</v>
      </c>
      <c r="D132" s="44" t="s">
        <v>347</v>
      </c>
      <c r="E132" s="46">
        <v>3.5</v>
      </c>
      <c r="F132" s="69" t="s">
        <v>57</v>
      </c>
      <c r="G132" s="70">
        <v>0</v>
      </c>
      <c r="H132" s="40"/>
      <c r="I132" s="43">
        <v>243016</v>
      </c>
      <c r="J132" s="44" t="s">
        <v>286</v>
      </c>
      <c r="K132" s="45" t="s">
        <v>22</v>
      </c>
      <c r="L132" s="44" t="s">
        <v>74</v>
      </c>
      <c r="M132" s="46">
        <v>2.7</v>
      </c>
      <c r="N132" s="69">
        <v>49</v>
      </c>
      <c r="O132" s="70">
        <v>0</v>
      </c>
      <c r="P132" s="40"/>
      <c r="Q132" s="43">
        <v>204676</v>
      </c>
      <c r="R132" s="44" t="s">
        <v>505</v>
      </c>
      <c r="S132" s="45" t="s">
        <v>0</v>
      </c>
      <c r="T132" s="44" t="s">
        <v>74</v>
      </c>
      <c r="U132" s="46">
        <v>3</v>
      </c>
      <c r="V132" s="69">
        <v>6</v>
      </c>
      <c r="W132" s="70">
        <v>0</v>
      </c>
      <c r="X132" s="40"/>
      <c r="Y132" s="40"/>
    </row>
    <row r="133" spans="1:25" ht="10.050000000000001" customHeight="1" x14ac:dyDescent="0.2">
      <c r="A133" s="43">
        <v>193488</v>
      </c>
      <c r="B133" s="44" t="s">
        <v>237</v>
      </c>
      <c r="C133" s="45" t="s">
        <v>22</v>
      </c>
      <c r="D133" s="44" t="s">
        <v>61</v>
      </c>
      <c r="E133" s="46">
        <v>3.5</v>
      </c>
      <c r="F133" s="69">
        <v>93</v>
      </c>
      <c r="G133" s="70">
        <v>0</v>
      </c>
      <c r="H133" s="40"/>
      <c r="I133" s="43">
        <v>243505</v>
      </c>
      <c r="J133" s="44" t="s">
        <v>512</v>
      </c>
      <c r="K133" s="45" t="s">
        <v>22</v>
      </c>
      <c r="L133" s="44" t="s">
        <v>74</v>
      </c>
      <c r="M133" s="46">
        <v>2.7</v>
      </c>
      <c r="N133" s="69">
        <v>15</v>
      </c>
      <c r="O133" s="70">
        <v>0</v>
      </c>
      <c r="P133" s="40"/>
      <c r="Q133" s="43">
        <v>209353</v>
      </c>
      <c r="R133" s="44" t="s">
        <v>507</v>
      </c>
      <c r="S133" s="45" t="s">
        <v>0</v>
      </c>
      <c r="T133" s="44" t="s">
        <v>64</v>
      </c>
      <c r="U133" s="46">
        <v>3</v>
      </c>
      <c r="V133" s="69">
        <v>5</v>
      </c>
      <c r="W133" s="70">
        <v>0</v>
      </c>
      <c r="X133" s="40"/>
      <c r="Y133" s="40"/>
    </row>
    <row r="134" spans="1:25" ht="10.050000000000001" customHeight="1" x14ac:dyDescent="0.2">
      <c r="A134" s="43">
        <v>200600</v>
      </c>
      <c r="B134" s="44" t="s">
        <v>239</v>
      </c>
      <c r="C134" s="45" t="s">
        <v>22</v>
      </c>
      <c r="D134" s="44" t="s">
        <v>64</v>
      </c>
      <c r="E134" s="46">
        <v>3.5</v>
      </c>
      <c r="F134" s="69">
        <v>64</v>
      </c>
      <c r="G134" s="70">
        <v>0</v>
      </c>
      <c r="H134" s="40"/>
      <c r="I134" s="43">
        <v>250604</v>
      </c>
      <c r="J134" s="44" t="s">
        <v>514</v>
      </c>
      <c r="K134" s="45" t="s">
        <v>22</v>
      </c>
      <c r="L134" s="44" t="s">
        <v>64</v>
      </c>
      <c r="M134" s="46">
        <v>2.7</v>
      </c>
      <c r="N134" s="69">
        <v>3</v>
      </c>
      <c r="O134" s="70">
        <v>0</v>
      </c>
      <c r="P134" s="40"/>
      <c r="Q134" s="43">
        <v>216620</v>
      </c>
      <c r="R134" s="44" t="s">
        <v>509</v>
      </c>
      <c r="S134" s="45" t="s">
        <v>0</v>
      </c>
      <c r="T134" s="44" t="s">
        <v>361</v>
      </c>
      <c r="U134" s="46">
        <v>3</v>
      </c>
      <c r="V134" s="69" t="s">
        <v>57</v>
      </c>
      <c r="W134" s="70">
        <v>0</v>
      </c>
      <c r="X134" s="40"/>
      <c r="Y134" s="40"/>
    </row>
    <row r="135" spans="1:25" ht="10.050000000000001" customHeight="1" x14ac:dyDescent="0.2">
      <c r="A135" s="43">
        <v>203341</v>
      </c>
      <c r="B135" s="44" t="s">
        <v>446</v>
      </c>
      <c r="C135" s="45" t="s">
        <v>22</v>
      </c>
      <c r="D135" s="44" t="s">
        <v>36</v>
      </c>
      <c r="E135" s="46">
        <v>3.5</v>
      </c>
      <c r="F135" s="69">
        <v>73</v>
      </c>
      <c r="G135" s="70">
        <v>0</v>
      </c>
      <c r="H135" s="40"/>
      <c r="I135" s="43">
        <v>481405</v>
      </c>
      <c r="J135" s="44" t="s">
        <v>516</v>
      </c>
      <c r="K135" s="45" t="s">
        <v>22</v>
      </c>
      <c r="L135" s="44" t="s">
        <v>361</v>
      </c>
      <c r="M135" s="46">
        <v>2.7</v>
      </c>
      <c r="N135" s="69" t="s">
        <v>57</v>
      </c>
      <c r="O135" s="70">
        <v>0</v>
      </c>
      <c r="P135" s="40"/>
      <c r="Q135" s="43">
        <v>220598</v>
      </c>
      <c r="R135" s="44" t="s">
        <v>287</v>
      </c>
      <c r="S135" s="45" t="s">
        <v>0</v>
      </c>
      <c r="T135" s="44" t="s">
        <v>55</v>
      </c>
      <c r="U135" s="46">
        <v>3</v>
      </c>
      <c r="V135" s="69">
        <v>4</v>
      </c>
      <c r="W135" s="70">
        <v>0</v>
      </c>
      <c r="X135" s="40"/>
      <c r="Y135" s="40"/>
    </row>
    <row r="136" spans="1:25" ht="10.050000000000001" customHeight="1" x14ac:dyDescent="0.2">
      <c r="A136" s="43">
        <v>215439</v>
      </c>
      <c r="B136" s="44" t="s">
        <v>261</v>
      </c>
      <c r="C136" s="45" t="s">
        <v>22</v>
      </c>
      <c r="D136" s="44" t="s">
        <v>52</v>
      </c>
      <c r="E136" s="46">
        <v>3.5</v>
      </c>
      <c r="F136" s="69">
        <v>124</v>
      </c>
      <c r="G136" s="70">
        <v>0</v>
      </c>
      <c r="H136" s="40"/>
      <c r="I136" s="43">
        <v>157882</v>
      </c>
      <c r="J136" s="44" t="s">
        <v>280</v>
      </c>
      <c r="K136" s="45" t="s">
        <v>22</v>
      </c>
      <c r="L136" s="44" t="s">
        <v>34</v>
      </c>
      <c r="M136" s="46">
        <v>2.6</v>
      </c>
      <c r="N136" s="69">
        <v>49</v>
      </c>
      <c r="O136" s="70">
        <v>0</v>
      </c>
      <c r="P136" s="40"/>
      <c r="Q136" s="43">
        <v>230127</v>
      </c>
      <c r="R136" s="44" t="s">
        <v>511</v>
      </c>
      <c r="S136" s="45" t="s">
        <v>0</v>
      </c>
      <c r="T136" s="44" t="s">
        <v>74</v>
      </c>
      <c r="U136" s="46">
        <v>3</v>
      </c>
      <c r="V136" s="69">
        <v>12</v>
      </c>
      <c r="W136" s="70">
        <v>0</v>
      </c>
      <c r="X136" s="40"/>
      <c r="Y136" s="40"/>
    </row>
    <row r="137" spans="1:25" ht="10.050000000000001" customHeight="1" x14ac:dyDescent="0.2">
      <c r="A137" s="43">
        <v>51938</v>
      </c>
      <c r="B137" s="44" t="s">
        <v>226</v>
      </c>
      <c r="C137" s="45" t="s">
        <v>22</v>
      </c>
      <c r="D137" s="44" t="s">
        <v>36</v>
      </c>
      <c r="E137" s="46">
        <v>3.4</v>
      </c>
      <c r="F137" s="69">
        <v>83</v>
      </c>
      <c r="G137" s="70">
        <v>0</v>
      </c>
      <c r="H137" s="40"/>
      <c r="I137" s="43">
        <v>165210</v>
      </c>
      <c r="J137" s="44" t="s">
        <v>538</v>
      </c>
      <c r="K137" s="45" t="s">
        <v>22</v>
      </c>
      <c r="L137" s="44" t="s">
        <v>74</v>
      </c>
      <c r="M137" s="46">
        <v>2.6</v>
      </c>
      <c r="N137" s="69">
        <v>29</v>
      </c>
      <c r="O137" s="70">
        <v>0</v>
      </c>
      <c r="P137" s="40"/>
      <c r="Q137" s="43">
        <v>232826</v>
      </c>
      <c r="R137" s="44" t="s">
        <v>262</v>
      </c>
      <c r="S137" s="45" t="s">
        <v>0</v>
      </c>
      <c r="T137" s="44" t="s">
        <v>30</v>
      </c>
      <c r="U137" s="46">
        <v>3</v>
      </c>
      <c r="V137" s="69">
        <v>10</v>
      </c>
      <c r="W137" s="70">
        <v>0</v>
      </c>
      <c r="X137" s="40"/>
      <c r="Y137" s="40"/>
    </row>
    <row r="138" spans="1:25" ht="10.050000000000001" customHeight="1" x14ac:dyDescent="0.2">
      <c r="A138" s="43">
        <v>60252</v>
      </c>
      <c r="B138" s="44" t="s">
        <v>212</v>
      </c>
      <c r="C138" s="45" t="s">
        <v>22</v>
      </c>
      <c r="D138" s="44" t="s">
        <v>30</v>
      </c>
      <c r="E138" s="46">
        <v>3.4</v>
      </c>
      <c r="F138" s="69">
        <v>80</v>
      </c>
      <c r="G138" s="70">
        <v>0</v>
      </c>
      <c r="H138" s="40"/>
      <c r="I138" s="43">
        <v>212723</v>
      </c>
      <c r="J138" s="44" t="s">
        <v>441</v>
      </c>
      <c r="K138" s="45" t="s">
        <v>22</v>
      </c>
      <c r="L138" s="44" t="s">
        <v>347</v>
      </c>
      <c r="M138" s="46">
        <v>2.6</v>
      </c>
      <c r="N138" s="69" t="s">
        <v>57</v>
      </c>
      <c r="O138" s="70">
        <v>0</v>
      </c>
      <c r="P138" s="40"/>
      <c r="Q138" s="43">
        <v>432735</v>
      </c>
      <c r="R138" s="44" t="s">
        <v>513</v>
      </c>
      <c r="S138" s="45" t="s">
        <v>0</v>
      </c>
      <c r="T138" s="44" t="s">
        <v>347</v>
      </c>
      <c r="U138" s="46">
        <v>3</v>
      </c>
      <c r="V138" s="69" t="s">
        <v>57</v>
      </c>
      <c r="W138" s="70">
        <v>0</v>
      </c>
      <c r="X138" s="40"/>
      <c r="Y138" s="40"/>
    </row>
    <row r="139" spans="1:25" ht="10.050000000000001" customHeight="1" x14ac:dyDescent="0.2">
      <c r="A139" s="43">
        <v>66975</v>
      </c>
      <c r="B139" s="44" t="s">
        <v>140</v>
      </c>
      <c r="C139" s="45" t="s">
        <v>22</v>
      </c>
      <c r="D139" s="44" t="s">
        <v>1</v>
      </c>
      <c r="E139" s="46">
        <v>3.4</v>
      </c>
      <c r="F139" s="69">
        <v>53</v>
      </c>
      <c r="G139" s="70">
        <v>0</v>
      </c>
      <c r="H139" s="40"/>
      <c r="I139" s="43">
        <v>62398</v>
      </c>
      <c r="J139" s="44" t="s">
        <v>167</v>
      </c>
      <c r="K139" s="45" t="s">
        <v>22</v>
      </c>
      <c r="L139" s="44" t="s">
        <v>31</v>
      </c>
      <c r="M139" s="46">
        <v>2.5</v>
      </c>
      <c r="N139" s="69">
        <v>38</v>
      </c>
      <c r="O139" s="70">
        <v>0</v>
      </c>
      <c r="P139" s="40"/>
      <c r="Q139" s="43">
        <v>434662</v>
      </c>
      <c r="R139" s="44" t="s">
        <v>515</v>
      </c>
      <c r="S139" s="45" t="s">
        <v>0</v>
      </c>
      <c r="T139" s="44" t="s">
        <v>361</v>
      </c>
      <c r="U139" s="46">
        <v>3</v>
      </c>
      <c r="V139" s="69" t="s">
        <v>57</v>
      </c>
      <c r="W139" s="70">
        <v>0</v>
      </c>
      <c r="X139" s="40"/>
      <c r="Y139" s="40"/>
    </row>
    <row r="140" spans="1:25" ht="10.050000000000001" customHeight="1" x14ac:dyDescent="0.2">
      <c r="A140" s="43">
        <v>88894</v>
      </c>
      <c r="B140" s="44" t="s">
        <v>174</v>
      </c>
      <c r="C140" s="45" t="s">
        <v>22</v>
      </c>
      <c r="D140" s="44" t="s">
        <v>28</v>
      </c>
      <c r="E140" s="46">
        <v>3.4</v>
      </c>
      <c r="F140" s="69">
        <v>65</v>
      </c>
      <c r="G140" s="70">
        <v>0</v>
      </c>
      <c r="H140" s="40"/>
      <c r="I140" s="43">
        <v>86881</v>
      </c>
      <c r="J140" s="44" t="s">
        <v>278</v>
      </c>
      <c r="K140" s="45" t="s">
        <v>22</v>
      </c>
      <c r="L140" s="44" t="s">
        <v>36</v>
      </c>
      <c r="M140" s="46">
        <v>2.5</v>
      </c>
      <c r="N140" s="69">
        <v>39</v>
      </c>
      <c r="O140" s="70">
        <v>0</v>
      </c>
      <c r="P140" s="40"/>
      <c r="Q140" s="43">
        <v>447235</v>
      </c>
      <c r="R140" s="44" t="s">
        <v>563</v>
      </c>
      <c r="S140" s="45" t="s">
        <v>0</v>
      </c>
      <c r="T140" s="44" t="s">
        <v>33</v>
      </c>
      <c r="U140" s="46">
        <v>3</v>
      </c>
      <c r="V140" s="69" t="s">
        <v>57</v>
      </c>
      <c r="W140" s="70">
        <v>0</v>
      </c>
      <c r="X140" s="40"/>
      <c r="Y140" s="40"/>
    </row>
    <row r="141" spans="1:25" ht="10.050000000000001" customHeight="1" x14ac:dyDescent="0.2">
      <c r="A141" s="43">
        <v>89085</v>
      </c>
      <c r="B141" s="44" t="s">
        <v>449</v>
      </c>
      <c r="C141" s="45" t="s">
        <v>22</v>
      </c>
      <c r="D141" s="44" t="s">
        <v>351</v>
      </c>
      <c r="E141" s="46">
        <v>3.4</v>
      </c>
      <c r="F141" s="69" t="s">
        <v>57</v>
      </c>
      <c r="G141" s="70">
        <v>0</v>
      </c>
      <c r="H141" s="40"/>
      <c r="I141" s="43">
        <v>100649</v>
      </c>
      <c r="J141" s="44" t="s">
        <v>541</v>
      </c>
      <c r="K141" s="45" t="s">
        <v>22</v>
      </c>
      <c r="L141" s="44" t="s">
        <v>30</v>
      </c>
      <c r="M141" s="46">
        <v>2.5</v>
      </c>
      <c r="N141" s="69">
        <v>26</v>
      </c>
      <c r="O141" s="70">
        <v>0</v>
      </c>
      <c r="P141" s="40"/>
      <c r="Q141" s="43">
        <v>216646</v>
      </c>
      <c r="R141" s="44" t="s">
        <v>569</v>
      </c>
      <c r="S141" s="45" t="s">
        <v>0</v>
      </c>
      <c r="T141" s="44" t="s">
        <v>361</v>
      </c>
      <c r="U141" s="46">
        <v>2.9</v>
      </c>
      <c r="V141" s="69" t="s">
        <v>57</v>
      </c>
      <c r="W141" s="70">
        <v>0</v>
      </c>
      <c r="X141" s="40"/>
      <c r="Y141" s="40"/>
    </row>
    <row r="142" spans="1:25" ht="10.050000000000001" customHeight="1" x14ac:dyDescent="0.2">
      <c r="A142" s="43">
        <v>148508</v>
      </c>
      <c r="B142" s="44" t="s">
        <v>160</v>
      </c>
      <c r="C142" s="45" t="s">
        <v>22</v>
      </c>
      <c r="D142" s="44" t="s">
        <v>61</v>
      </c>
      <c r="E142" s="46">
        <v>3.4</v>
      </c>
      <c r="F142" s="69">
        <v>46</v>
      </c>
      <c r="G142" s="70">
        <v>0</v>
      </c>
      <c r="H142" s="40"/>
      <c r="I142" s="43">
        <v>156689</v>
      </c>
      <c r="J142" s="44" t="s">
        <v>290</v>
      </c>
      <c r="K142" s="45" t="s">
        <v>22</v>
      </c>
      <c r="L142" s="44" t="s">
        <v>31</v>
      </c>
      <c r="M142" s="46">
        <v>2.5</v>
      </c>
      <c r="N142" s="69" t="s">
        <v>29</v>
      </c>
      <c r="O142" s="70" t="s">
        <v>29</v>
      </c>
      <c r="P142" s="40"/>
      <c r="Q142" s="43">
        <v>244716</v>
      </c>
      <c r="R142" s="44" t="s">
        <v>581</v>
      </c>
      <c r="S142" s="45" t="s">
        <v>0</v>
      </c>
      <c r="T142" s="44" t="s">
        <v>351</v>
      </c>
      <c r="U142" s="46">
        <v>2.9</v>
      </c>
      <c r="V142" s="69" t="s">
        <v>57</v>
      </c>
      <c r="W142" s="70">
        <v>0</v>
      </c>
      <c r="X142" s="40"/>
      <c r="Y142" s="40"/>
    </row>
    <row r="143" spans="1:25" ht="10.050000000000001" customHeight="1" x14ac:dyDescent="0.2">
      <c r="A143" s="43">
        <v>165808</v>
      </c>
      <c r="B143" s="44" t="s">
        <v>259</v>
      </c>
      <c r="C143" s="45" t="s">
        <v>22</v>
      </c>
      <c r="D143" s="44" t="s">
        <v>67</v>
      </c>
      <c r="E143" s="46">
        <v>3.4</v>
      </c>
      <c r="F143" s="69">
        <v>61</v>
      </c>
      <c r="G143" s="70">
        <v>0</v>
      </c>
      <c r="H143" s="40"/>
      <c r="I143" s="43">
        <v>172782</v>
      </c>
      <c r="J143" s="44" t="s">
        <v>313</v>
      </c>
      <c r="K143" s="45" t="s">
        <v>22</v>
      </c>
      <c r="L143" s="44" t="s">
        <v>37</v>
      </c>
      <c r="M143" s="46">
        <v>2.5</v>
      </c>
      <c r="N143" s="69">
        <v>66</v>
      </c>
      <c r="O143" s="70">
        <v>0</v>
      </c>
      <c r="P143" s="40"/>
      <c r="Q143" s="43">
        <v>59125</v>
      </c>
      <c r="R143" s="44" t="s">
        <v>539</v>
      </c>
      <c r="S143" s="45" t="s">
        <v>0</v>
      </c>
      <c r="T143" s="44" t="s">
        <v>1</v>
      </c>
      <c r="U143" s="46">
        <v>2.8</v>
      </c>
      <c r="V143" s="69" t="s">
        <v>29</v>
      </c>
      <c r="W143" s="70" t="s">
        <v>29</v>
      </c>
      <c r="X143" s="40"/>
      <c r="Y143" s="40"/>
    </row>
    <row r="144" spans="1:25" ht="10.050000000000001" customHeight="1" x14ac:dyDescent="0.2">
      <c r="A144" s="43">
        <v>173821</v>
      </c>
      <c r="B144" s="44" t="s">
        <v>273</v>
      </c>
      <c r="C144" s="45" t="s">
        <v>22</v>
      </c>
      <c r="D144" s="44" t="s">
        <v>67</v>
      </c>
      <c r="E144" s="46">
        <v>3.4</v>
      </c>
      <c r="F144" s="69">
        <v>49</v>
      </c>
      <c r="G144" s="70">
        <v>0</v>
      </c>
      <c r="H144" s="40"/>
      <c r="I144" s="43">
        <v>173954</v>
      </c>
      <c r="J144" s="44" t="s">
        <v>192</v>
      </c>
      <c r="K144" s="45" t="s">
        <v>22</v>
      </c>
      <c r="L144" s="44" t="s">
        <v>1</v>
      </c>
      <c r="M144" s="46">
        <v>2.5</v>
      </c>
      <c r="N144" s="69">
        <v>60</v>
      </c>
      <c r="O144" s="70">
        <v>0</v>
      </c>
      <c r="P144" s="40"/>
      <c r="Q144" s="43">
        <v>140941</v>
      </c>
      <c r="R144" s="44" t="s">
        <v>517</v>
      </c>
      <c r="S144" s="45" t="s">
        <v>0</v>
      </c>
      <c r="T144" s="44" t="s">
        <v>351</v>
      </c>
      <c r="U144" s="46">
        <v>2.8</v>
      </c>
      <c r="V144" s="69" t="s">
        <v>57</v>
      </c>
      <c r="W144" s="70">
        <v>0</v>
      </c>
      <c r="X144" s="40"/>
      <c r="Y144" s="40"/>
    </row>
    <row r="145" spans="1:25" ht="10.050000000000001" customHeight="1" x14ac:dyDescent="0.2">
      <c r="A145" s="43">
        <v>175592</v>
      </c>
      <c r="B145" s="44" t="s">
        <v>153</v>
      </c>
      <c r="C145" s="45" t="s">
        <v>22</v>
      </c>
      <c r="D145" s="44" t="s">
        <v>34</v>
      </c>
      <c r="E145" s="46">
        <v>3.4</v>
      </c>
      <c r="F145" s="69">
        <v>16</v>
      </c>
      <c r="G145" s="70">
        <v>0</v>
      </c>
      <c r="H145" s="40"/>
      <c r="I145" s="43">
        <v>200641</v>
      </c>
      <c r="J145" s="44" t="s">
        <v>285</v>
      </c>
      <c r="K145" s="45" t="s">
        <v>22</v>
      </c>
      <c r="L145" s="44" t="s">
        <v>32</v>
      </c>
      <c r="M145" s="46">
        <v>2.5</v>
      </c>
      <c r="N145" s="69">
        <v>4</v>
      </c>
      <c r="O145" s="70">
        <v>0</v>
      </c>
      <c r="P145" s="40"/>
      <c r="Q145" s="43">
        <v>462635</v>
      </c>
      <c r="R145" s="44" t="s">
        <v>288</v>
      </c>
      <c r="S145" s="45" t="s">
        <v>0</v>
      </c>
      <c r="T145" s="44" t="s">
        <v>67</v>
      </c>
      <c r="U145" s="46">
        <v>2.8</v>
      </c>
      <c r="V145" s="69" t="s">
        <v>29</v>
      </c>
      <c r="W145" s="70" t="s">
        <v>29</v>
      </c>
      <c r="X145" s="40"/>
      <c r="Y145" s="40"/>
    </row>
    <row r="146" spans="1:25" ht="10.050000000000001" customHeight="1" x14ac:dyDescent="0.2">
      <c r="A146" s="43">
        <v>195851</v>
      </c>
      <c r="B146" s="44" t="s">
        <v>260</v>
      </c>
      <c r="C146" s="45" t="s">
        <v>22</v>
      </c>
      <c r="D146" s="44" t="s">
        <v>31</v>
      </c>
      <c r="E146" s="46">
        <v>3.4</v>
      </c>
      <c r="F146" s="69">
        <v>94</v>
      </c>
      <c r="G146" s="70">
        <v>0</v>
      </c>
      <c r="H146" s="40"/>
      <c r="I146" s="43">
        <v>221610</v>
      </c>
      <c r="J146" s="44" t="s">
        <v>291</v>
      </c>
      <c r="K146" s="45" t="s">
        <v>22</v>
      </c>
      <c r="L146" s="44" t="s">
        <v>67</v>
      </c>
      <c r="M146" s="46">
        <v>2.5</v>
      </c>
      <c r="N146" s="69">
        <v>18</v>
      </c>
      <c r="O146" s="70">
        <v>0</v>
      </c>
      <c r="P146" s="40"/>
      <c r="Q146" s="43">
        <v>230251</v>
      </c>
      <c r="R146" s="44" t="s">
        <v>540</v>
      </c>
      <c r="S146" s="45" t="s">
        <v>0</v>
      </c>
      <c r="T146" s="44" t="s">
        <v>351</v>
      </c>
      <c r="U146" s="46">
        <v>2.6</v>
      </c>
      <c r="V146" s="69" t="s">
        <v>57</v>
      </c>
      <c r="W146" s="70">
        <v>0</v>
      </c>
      <c r="X146" s="40"/>
      <c r="Y146" s="40"/>
    </row>
    <row r="147" spans="1:25" ht="10.050000000000001" customHeight="1" x14ac:dyDescent="0.2">
      <c r="A147" s="43">
        <v>200089</v>
      </c>
      <c r="B147" s="44" t="s">
        <v>284</v>
      </c>
      <c r="C147" s="45" t="s">
        <v>22</v>
      </c>
      <c r="D147" s="44" t="s">
        <v>32</v>
      </c>
      <c r="E147" s="46">
        <v>3.4</v>
      </c>
      <c r="F147" s="69">
        <v>73</v>
      </c>
      <c r="G147" s="70">
        <v>0</v>
      </c>
      <c r="H147" s="40"/>
      <c r="I147" s="43">
        <v>227560</v>
      </c>
      <c r="J147" s="44" t="s">
        <v>564</v>
      </c>
      <c r="K147" s="45" t="s">
        <v>22</v>
      </c>
      <c r="L147" s="44" t="s">
        <v>351</v>
      </c>
      <c r="M147" s="46">
        <v>2.5</v>
      </c>
      <c r="N147" s="69" t="s">
        <v>57</v>
      </c>
      <c r="O147" s="70">
        <v>0</v>
      </c>
      <c r="P147" s="40"/>
      <c r="Q147" s="43">
        <v>203389</v>
      </c>
      <c r="R147" s="44" t="s">
        <v>443</v>
      </c>
      <c r="S147" s="45" t="s">
        <v>0</v>
      </c>
      <c r="T147" s="44" t="s">
        <v>55</v>
      </c>
      <c r="U147" s="46">
        <v>2.5</v>
      </c>
      <c r="V147" s="69">
        <v>37</v>
      </c>
      <c r="W147" s="70">
        <v>0</v>
      </c>
      <c r="X147" s="40"/>
      <c r="Y147" s="40"/>
    </row>
    <row r="148" spans="1:25" ht="10.050000000000001" customHeight="1" x14ac:dyDescent="0.2">
      <c r="A148" s="43">
        <v>204580</v>
      </c>
      <c r="B148" s="44" t="s">
        <v>453</v>
      </c>
      <c r="C148" s="45" t="s">
        <v>22</v>
      </c>
      <c r="D148" s="44" t="s">
        <v>361</v>
      </c>
      <c r="E148" s="46">
        <v>3.4</v>
      </c>
      <c r="F148" s="69" t="s">
        <v>57</v>
      </c>
      <c r="G148" s="70">
        <v>0</v>
      </c>
      <c r="H148" s="40"/>
      <c r="I148" s="43">
        <v>243568</v>
      </c>
      <c r="J148" s="44" t="s">
        <v>448</v>
      </c>
      <c r="K148" s="45" t="s">
        <v>22</v>
      </c>
      <c r="L148" s="44" t="s">
        <v>347</v>
      </c>
      <c r="M148" s="46">
        <v>2.5</v>
      </c>
      <c r="N148" s="69">
        <v>16</v>
      </c>
      <c r="O148" s="70">
        <v>0</v>
      </c>
      <c r="P148" s="40"/>
      <c r="Q148" s="43">
        <v>449434</v>
      </c>
      <c r="R148" s="44" t="s">
        <v>444</v>
      </c>
      <c r="S148" s="45" t="s">
        <v>0</v>
      </c>
      <c r="T148" s="44" t="s">
        <v>31</v>
      </c>
      <c r="U148" s="46">
        <v>2.5</v>
      </c>
      <c r="V148" s="69" t="s">
        <v>57</v>
      </c>
      <c r="W148" s="70">
        <v>0</v>
      </c>
      <c r="X148" s="40"/>
      <c r="Y148" s="40"/>
    </row>
    <row r="149" spans="1:25" ht="10.050000000000001" customHeight="1" x14ac:dyDescent="0.2">
      <c r="A149" s="43">
        <v>217593</v>
      </c>
      <c r="B149" s="44" t="s">
        <v>245</v>
      </c>
      <c r="C149" s="45" t="s">
        <v>22</v>
      </c>
      <c r="D149" s="44" t="s">
        <v>52</v>
      </c>
      <c r="E149" s="46">
        <v>3.4</v>
      </c>
      <c r="F149" s="69">
        <v>117</v>
      </c>
      <c r="G149" s="70">
        <v>0</v>
      </c>
      <c r="H149" s="40"/>
      <c r="I149" s="43">
        <v>197469</v>
      </c>
      <c r="J149" s="44" t="s">
        <v>283</v>
      </c>
      <c r="K149" s="45" t="s">
        <v>22</v>
      </c>
      <c r="L149" s="44" t="s">
        <v>36</v>
      </c>
      <c r="M149" s="46">
        <v>2.4</v>
      </c>
      <c r="N149" s="69">
        <v>16</v>
      </c>
      <c r="O149" s="70">
        <v>0</v>
      </c>
      <c r="P149" s="40"/>
      <c r="Q149" s="43">
        <v>472464</v>
      </c>
      <c r="R149" s="44" t="s">
        <v>445</v>
      </c>
      <c r="S149" s="45" t="s">
        <v>0</v>
      </c>
      <c r="T149" s="44" t="s">
        <v>31</v>
      </c>
      <c r="U149" s="46">
        <v>2.5</v>
      </c>
      <c r="V149" s="69" t="s">
        <v>57</v>
      </c>
      <c r="W149" s="70">
        <v>0</v>
      </c>
      <c r="X149" s="40"/>
      <c r="Y149" s="40"/>
    </row>
    <row r="150" spans="1:25" ht="10.050000000000001" customHeight="1" x14ac:dyDescent="0.2">
      <c r="A150" s="43">
        <v>15157</v>
      </c>
      <c r="B150" s="44" t="s">
        <v>223</v>
      </c>
      <c r="C150" s="45" t="s">
        <v>22</v>
      </c>
      <c r="D150" s="44" t="s">
        <v>34</v>
      </c>
      <c r="E150" s="46">
        <v>3.3</v>
      </c>
      <c r="F150" s="69">
        <v>44</v>
      </c>
      <c r="G150" s="70">
        <v>0</v>
      </c>
      <c r="H150" s="40"/>
      <c r="I150" s="43">
        <v>214466</v>
      </c>
      <c r="J150" s="44" t="s">
        <v>315</v>
      </c>
      <c r="K150" s="45" t="s">
        <v>22</v>
      </c>
      <c r="L150" s="44" t="s">
        <v>55</v>
      </c>
      <c r="M150" s="46">
        <v>2.4</v>
      </c>
      <c r="N150" s="69">
        <v>5</v>
      </c>
      <c r="O150" s="70">
        <v>0</v>
      </c>
      <c r="P150" s="40"/>
      <c r="Q150" s="43">
        <v>440323</v>
      </c>
      <c r="R150" s="44" t="s">
        <v>570</v>
      </c>
      <c r="S150" s="45" t="s">
        <v>0</v>
      </c>
      <c r="T150" s="44" t="s">
        <v>55</v>
      </c>
      <c r="U150" s="46">
        <v>2.4</v>
      </c>
      <c r="V150" s="69" t="s">
        <v>57</v>
      </c>
      <c r="W150" s="70">
        <v>0</v>
      </c>
      <c r="X150" s="40"/>
      <c r="Y150" s="40"/>
    </row>
    <row r="151" spans="1:25" ht="10.050000000000001" customHeight="1" x14ac:dyDescent="0.2">
      <c r="A151" s="43">
        <v>20467</v>
      </c>
      <c r="B151" s="44" t="s">
        <v>250</v>
      </c>
      <c r="C151" s="45" t="s">
        <v>22</v>
      </c>
      <c r="D151" s="44" t="s">
        <v>55</v>
      </c>
      <c r="E151" s="46">
        <v>3.3</v>
      </c>
      <c r="F151" s="69">
        <v>72</v>
      </c>
      <c r="G151" s="70">
        <v>0</v>
      </c>
      <c r="H151" s="40"/>
      <c r="I151" s="43">
        <v>222531</v>
      </c>
      <c r="J151" s="44" t="s">
        <v>450</v>
      </c>
      <c r="K151" s="45" t="s">
        <v>22</v>
      </c>
      <c r="L151" s="44" t="s">
        <v>64</v>
      </c>
      <c r="M151" s="46">
        <v>2.4</v>
      </c>
      <c r="N151" s="69">
        <v>20</v>
      </c>
      <c r="O151" s="70">
        <v>0</v>
      </c>
      <c r="P151" s="40"/>
      <c r="Q151" s="43">
        <v>232223</v>
      </c>
      <c r="R151" s="44" t="s">
        <v>582</v>
      </c>
      <c r="S151" s="45" t="s">
        <v>0</v>
      </c>
      <c r="T151" s="44" t="s">
        <v>32</v>
      </c>
      <c r="U151" s="46">
        <v>2.2999999999999998</v>
      </c>
      <c r="V151" s="69" t="s">
        <v>57</v>
      </c>
      <c r="W151" s="70">
        <v>0</v>
      </c>
      <c r="X151" s="40"/>
      <c r="Y151" s="40"/>
    </row>
    <row r="152" spans="1:25" ht="10.050000000000001" customHeight="1" x14ac:dyDescent="0.2">
      <c r="A152" s="43">
        <v>43250</v>
      </c>
      <c r="B152" s="44" t="s">
        <v>455</v>
      </c>
      <c r="C152" s="45" t="s">
        <v>22</v>
      </c>
      <c r="D152" s="44" t="s">
        <v>351</v>
      </c>
      <c r="E152" s="46">
        <v>3.3</v>
      </c>
      <c r="F152" s="69" t="s">
        <v>57</v>
      </c>
      <c r="G152" s="70">
        <v>0</v>
      </c>
      <c r="H152" s="40"/>
      <c r="I152" s="43">
        <v>50472</v>
      </c>
      <c r="J152" s="44" t="s">
        <v>543</v>
      </c>
      <c r="K152" s="45" t="s">
        <v>22</v>
      </c>
      <c r="L152" s="44" t="s">
        <v>1</v>
      </c>
      <c r="M152" s="46">
        <v>2.2999999999999998</v>
      </c>
      <c r="N152" s="69">
        <v>26</v>
      </c>
      <c r="O152" s="70">
        <v>0</v>
      </c>
      <c r="P152" s="40"/>
      <c r="Q152" s="43">
        <v>200088</v>
      </c>
      <c r="R152" s="44" t="s">
        <v>542</v>
      </c>
      <c r="S152" s="45" t="s">
        <v>0</v>
      </c>
      <c r="T152" s="44" t="s">
        <v>55</v>
      </c>
      <c r="U152" s="46">
        <v>2.2000000000000002</v>
      </c>
      <c r="V152" s="69">
        <v>21</v>
      </c>
      <c r="W152" s="70">
        <v>0</v>
      </c>
      <c r="X152" s="40"/>
      <c r="Y152" s="40"/>
    </row>
    <row r="153" spans="1:25" ht="10.050000000000001" customHeight="1" x14ac:dyDescent="0.2">
      <c r="A153" s="43">
        <v>60307</v>
      </c>
      <c r="B153" s="44" t="s">
        <v>456</v>
      </c>
      <c r="C153" s="45" t="s">
        <v>22</v>
      </c>
      <c r="D153" s="44" t="s">
        <v>74</v>
      </c>
      <c r="E153" s="46">
        <v>3.3</v>
      </c>
      <c r="F153" s="69">
        <v>100</v>
      </c>
      <c r="G153" s="70">
        <v>0</v>
      </c>
      <c r="H153" s="40"/>
      <c r="I153" s="43">
        <v>80179</v>
      </c>
      <c r="J153" s="44" t="s">
        <v>451</v>
      </c>
      <c r="K153" s="45" t="s">
        <v>22</v>
      </c>
      <c r="L153" s="44" t="s">
        <v>67</v>
      </c>
      <c r="M153" s="46">
        <v>2.2999999999999998</v>
      </c>
      <c r="N153" s="69" t="s">
        <v>29</v>
      </c>
      <c r="O153" s="70" t="s">
        <v>29</v>
      </c>
      <c r="P153" s="40"/>
      <c r="Q153" s="43">
        <v>221239</v>
      </c>
      <c r="R153" s="44" t="s">
        <v>289</v>
      </c>
      <c r="S153" s="45" t="s">
        <v>0</v>
      </c>
      <c r="T153" s="44" t="s">
        <v>61</v>
      </c>
      <c r="U153" s="46">
        <v>2.2000000000000002</v>
      </c>
      <c r="V153" s="69">
        <v>24</v>
      </c>
      <c r="W153" s="70">
        <v>0</v>
      </c>
      <c r="X153" s="40"/>
      <c r="Y153" s="40"/>
    </row>
    <row r="154" spans="1:25" ht="10.050000000000001" customHeight="1" x14ac:dyDescent="0.2">
      <c r="A154" s="43">
        <v>72222</v>
      </c>
      <c r="B154" s="44" t="s">
        <v>213</v>
      </c>
      <c r="C154" s="45" t="s">
        <v>22</v>
      </c>
      <c r="D154" s="44" t="s">
        <v>67</v>
      </c>
      <c r="E154" s="46">
        <v>3.3</v>
      </c>
      <c r="F154" s="69">
        <v>92</v>
      </c>
      <c r="G154" s="70">
        <v>0</v>
      </c>
      <c r="H154" s="40"/>
      <c r="I154" s="43">
        <v>175353</v>
      </c>
      <c r="J154" s="44" t="s">
        <v>452</v>
      </c>
      <c r="K154" s="45" t="s">
        <v>22</v>
      </c>
      <c r="L154" s="44" t="s">
        <v>351</v>
      </c>
      <c r="M154" s="46">
        <v>2.2999999999999998</v>
      </c>
      <c r="N154" s="69" t="s">
        <v>57</v>
      </c>
      <c r="O154" s="70">
        <v>0</v>
      </c>
      <c r="P154" s="40"/>
      <c r="Q154" s="43">
        <v>463034</v>
      </c>
      <c r="R154" s="44" t="s">
        <v>447</v>
      </c>
      <c r="S154" s="45" t="s">
        <v>0</v>
      </c>
      <c r="T154" s="44" t="s">
        <v>53</v>
      </c>
      <c r="U154" s="46">
        <v>2.2000000000000002</v>
      </c>
      <c r="V154" s="69">
        <v>1</v>
      </c>
      <c r="W154" s="70">
        <v>0</v>
      </c>
      <c r="X154" s="40"/>
      <c r="Y154" s="40"/>
    </row>
    <row r="155" spans="1:25" ht="10.050000000000001" customHeight="1" x14ac:dyDescent="0.2">
      <c r="A155" s="43">
        <v>89470</v>
      </c>
      <c r="B155" s="44" t="s">
        <v>459</v>
      </c>
      <c r="C155" s="45" t="s">
        <v>22</v>
      </c>
      <c r="D155" s="44" t="s">
        <v>347</v>
      </c>
      <c r="E155" s="46">
        <v>3.3</v>
      </c>
      <c r="F155" s="69" t="s">
        <v>57</v>
      </c>
      <c r="G155" s="70">
        <v>0</v>
      </c>
      <c r="H155" s="40"/>
      <c r="I155" s="43">
        <v>215460</v>
      </c>
      <c r="J155" s="44" t="s">
        <v>293</v>
      </c>
      <c r="K155" s="45" t="s">
        <v>22</v>
      </c>
      <c r="L155" s="44" t="s">
        <v>67</v>
      </c>
      <c r="M155" s="46">
        <v>2.2999999999999998</v>
      </c>
      <c r="N155" s="69">
        <v>16</v>
      </c>
      <c r="O155" s="70">
        <v>0</v>
      </c>
      <c r="P155" s="40"/>
      <c r="Q155" s="43" t="s">
        <v>29</v>
      </c>
      <c r="R155" s="44" t="s">
        <v>29</v>
      </c>
      <c r="S155" s="45" t="s">
        <v>29</v>
      </c>
      <c r="T155" s="44" t="s">
        <v>29</v>
      </c>
      <c r="U155" s="46" t="s">
        <v>29</v>
      </c>
      <c r="V155" s="69" t="s">
        <v>29</v>
      </c>
      <c r="W155" s="70" t="s">
        <v>29</v>
      </c>
      <c r="X155" s="40"/>
      <c r="Y155" s="40"/>
    </row>
    <row r="156" spans="1:25" ht="10.050000000000001" customHeight="1" x14ac:dyDescent="0.2">
      <c r="A156" s="43">
        <v>91651</v>
      </c>
      <c r="B156" s="44" t="s">
        <v>331</v>
      </c>
      <c r="C156" s="45" t="s">
        <v>22</v>
      </c>
      <c r="D156" s="44" t="s">
        <v>28</v>
      </c>
      <c r="E156" s="46">
        <v>3.3</v>
      </c>
      <c r="F156" s="69">
        <v>51</v>
      </c>
      <c r="G156" s="70">
        <v>0</v>
      </c>
      <c r="H156" s="40"/>
      <c r="I156" s="43">
        <v>235382</v>
      </c>
      <c r="J156" s="44" t="s">
        <v>316</v>
      </c>
      <c r="K156" s="45" t="s">
        <v>22</v>
      </c>
      <c r="L156" s="44" t="s">
        <v>74</v>
      </c>
      <c r="M156" s="46">
        <v>2.2999999999999998</v>
      </c>
      <c r="N156" s="69">
        <v>40</v>
      </c>
      <c r="O156" s="70">
        <v>0</v>
      </c>
      <c r="P156" s="40"/>
      <c r="Q156" s="43" t="s">
        <v>29</v>
      </c>
      <c r="R156" s="44" t="s">
        <v>29</v>
      </c>
      <c r="S156" s="45" t="s">
        <v>29</v>
      </c>
      <c r="T156" s="44" t="s">
        <v>29</v>
      </c>
      <c r="U156" s="46" t="s">
        <v>29</v>
      </c>
      <c r="V156" s="69" t="s">
        <v>29</v>
      </c>
      <c r="W156" s="70" t="s">
        <v>29</v>
      </c>
      <c r="X156" s="40"/>
      <c r="Y156" s="40"/>
    </row>
    <row r="157" spans="1:25" ht="10.050000000000001" customHeight="1" x14ac:dyDescent="0.2">
      <c r="A157" s="43">
        <v>106837</v>
      </c>
      <c r="B157" s="44" t="s">
        <v>149</v>
      </c>
      <c r="C157" s="45" t="s">
        <v>22</v>
      </c>
      <c r="D157" s="44" t="s">
        <v>36</v>
      </c>
      <c r="E157" s="46">
        <v>3.3</v>
      </c>
      <c r="F157" s="69">
        <v>42</v>
      </c>
      <c r="G157" s="70">
        <v>0</v>
      </c>
      <c r="H157" s="40"/>
      <c r="I157" s="43">
        <v>240143</v>
      </c>
      <c r="J157" s="44" t="s">
        <v>454</v>
      </c>
      <c r="K157" s="45" t="s">
        <v>22</v>
      </c>
      <c r="L157" s="44" t="s">
        <v>55</v>
      </c>
      <c r="M157" s="46">
        <v>2.2999999999999998</v>
      </c>
      <c r="N157" s="69">
        <v>39</v>
      </c>
      <c r="O157" s="70">
        <v>0</v>
      </c>
      <c r="P157" s="40"/>
      <c r="Q157" s="43" t="s">
        <v>29</v>
      </c>
      <c r="R157" s="44" t="s">
        <v>29</v>
      </c>
      <c r="S157" s="45" t="s">
        <v>29</v>
      </c>
      <c r="T157" s="44" t="s">
        <v>29</v>
      </c>
      <c r="U157" s="46" t="s">
        <v>29</v>
      </c>
      <c r="V157" s="69" t="s">
        <v>29</v>
      </c>
      <c r="W157" s="70" t="s">
        <v>29</v>
      </c>
      <c r="X157" s="40"/>
      <c r="Y157" s="40"/>
    </row>
    <row r="158" spans="1:25" ht="10.050000000000001" customHeight="1" x14ac:dyDescent="0.2">
      <c r="A158" s="43">
        <v>153682</v>
      </c>
      <c r="B158" s="44" t="s">
        <v>545</v>
      </c>
      <c r="C158" s="45" t="s">
        <v>22</v>
      </c>
      <c r="D158" s="44" t="s">
        <v>34</v>
      </c>
      <c r="E158" s="46">
        <v>3.3</v>
      </c>
      <c r="F158" s="69" t="s">
        <v>29</v>
      </c>
      <c r="G158" s="70" t="s">
        <v>29</v>
      </c>
      <c r="H158" s="40"/>
      <c r="I158" s="43">
        <v>444884</v>
      </c>
      <c r="J158" s="44" t="s">
        <v>317</v>
      </c>
      <c r="K158" s="45" t="s">
        <v>22</v>
      </c>
      <c r="L158" s="44" t="s">
        <v>34</v>
      </c>
      <c r="M158" s="46">
        <v>2.2999999999999998</v>
      </c>
      <c r="N158" s="69" t="s">
        <v>29</v>
      </c>
      <c r="O158" s="70" t="s">
        <v>29</v>
      </c>
      <c r="P158" s="40"/>
      <c r="Q158" s="43" t="s">
        <v>29</v>
      </c>
      <c r="R158" s="44" t="s">
        <v>29</v>
      </c>
      <c r="S158" s="45" t="s">
        <v>29</v>
      </c>
      <c r="T158" s="44" t="s">
        <v>29</v>
      </c>
      <c r="U158" s="46" t="s">
        <v>29</v>
      </c>
      <c r="V158" s="69" t="s">
        <v>29</v>
      </c>
      <c r="W158" s="70" t="s">
        <v>29</v>
      </c>
      <c r="X158" s="40"/>
      <c r="Y158" s="40"/>
    </row>
    <row r="159" spans="1:25" ht="10.050000000000001" customHeight="1" x14ac:dyDescent="0.2">
      <c r="A159" s="43">
        <v>154138</v>
      </c>
      <c r="B159" s="44" t="s">
        <v>583</v>
      </c>
      <c r="C159" s="45" t="s">
        <v>22</v>
      </c>
      <c r="D159" s="44" t="s">
        <v>361</v>
      </c>
      <c r="E159" s="46">
        <v>3.3</v>
      </c>
      <c r="F159" s="69" t="s">
        <v>57</v>
      </c>
      <c r="G159" s="70">
        <v>0</v>
      </c>
      <c r="H159" s="40"/>
      <c r="I159" s="43">
        <v>41823</v>
      </c>
      <c r="J159" s="44" t="s">
        <v>340</v>
      </c>
      <c r="K159" s="45" t="s">
        <v>22</v>
      </c>
      <c r="L159" s="44" t="s">
        <v>30</v>
      </c>
      <c r="M159" s="46">
        <v>2.2000000000000002</v>
      </c>
      <c r="N159" s="69">
        <v>9</v>
      </c>
      <c r="O159" s="70">
        <v>0</v>
      </c>
      <c r="P159" s="40"/>
      <c r="Q159" s="43" t="s">
        <v>29</v>
      </c>
      <c r="R159" s="44" t="s">
        <v>29</v>
      </c>
      <c r="S159" s="45" t="s">
        <v>29</v>
      </c>
      <c r="T159" s="44" t="s">
        <v>29</v>
      </c>
      <c r="U159" s="46" t="s">
        <v>29</v>
      </c>
      <c r="V159" s="69" t="s">
        <v>29</v>
      </c>
      <c r="W159" s="70" t="s">
        <v>29</v>
      </c>
      <c r="X159" s="40"/>
      <c r="Y159" s="40"/>
    </row>
    <row r="160" spans="1:25" ht="10.050000000000001" customHeight="1" x14ac:dyDescent="0.2">
      <c r="A160" s="43">
        <v>204480</v>
      </c>
      <c r="B160" s="44" t="s">
        <v>243</v>
      </c>
      <c r="C160" s="45" t="s">
        <v>22</v>
      </c>
      <c r="D160" s="44" t="s">
        <v>52</v>
      </c>
      <c r="E160" s="46">
        <v>3.3</v>
      </c>
      <c r="F160" s="69">
        <v>77</v>
      </c>
      <c r="G160" s="70">
        <v>0</v>
      </c>
      <c r="H160" s="40"/>
      <c r="I160" s="43">
        <v>151086</v>
      </c>
      <c r="J160" s="44" t="s">
        <v>544</v>
      </c>
      <c r="K160" s="45" t="s">
        <v>22</v>
      </c>
      <c r="L160" s="44" t="s">
        <v>55</v>
      </c>
      <c r="M160" s="46">
        <v>2.2000000000000002</v>
      </c>
      <c r="N160" s="69">
        <v>52</v>
      </c>
      <c r="O160" s="70">
        <v>0</v>
      </c>
      <c r="P160" s="40"/>
      <c r="Q160" s="43" t="s">
        <v>29</v>
      </c>
      <c r="R160" s="44" t="s">
        <v>29</v>
      </c>
      <c r="S160" s="45" t="s">
        <v>29</v>
      </c>
      <c r="T160" s="44" t="s">
        <v>29</v>
      </c>
      <c r="U160" s="46" t="s">
        <v>29</v>
      </c>
      <c r="V160" s="69" t="s">
        <v>29</v>
      </c>
      <c r="W160" s="70" t="s">
        <v>29</v>
      </c>
      <c r="X160" s="40"/>
      <c r="Y160" s="40"/>
    </row>
    <row r="161" spans="1:25" ht="10.050000000000001" customHeight="1" x14ac:dyDescent="0.2">
      <c r="A161" s="43">
        <v>205836</v>
      </c>
      <c r="B161" s="44" t="s">
        <v>464</v>
      </c>
      <c r="C161" s="45" t="s">
        <v>22</v>
      </c>
      <c r="D161" s="44" t="s">
        <v>361</v>
      </c>
      <c r="E161" s="46">
        <v>3.3</v>
      </c>
      <c r="F161" s="69" t="s">
        <v>57</v>
      </c>
      <c r="G161" s="70">
        <v>0</v>
      </c>
      <c r="H161" s="40"/>
      <c r="I161" s="43">
        <v>160987</v>
      </c>
      <c r="J161" s="44" t="s">
        <v>457</v>
      </c>
      <c r="K161" s="45" t="s">
        <v>22</v>
      </c>
      <c r="L161" s="44" t="s">
        <v>30</v>
      </c>
      <c r="M161" s="46">
        <v>2.2000000000000002</v>
      </c>
      <c r="N161" s="69">
        <v>1</v>
      </c>
      <c r="O161" s="70">
        <v>0</v>
      </c>
      <c r="P161" s="40"/>
      <c r="Q161" s="43" t="s">
        <v>29</v>
      </c>
      <c r="R161" s="44" t="s">
        <v>29</v>
      </c>
      <c r="S161" s="45" t="s">
        <v>29</v>
      </c>
      <c r="T161" s="44" t="s">
        <v>29</v>
      </c>
      <c r="U161" s="46" t="s">
        <v>29</v>
      </c>
      <c r="V161" s="69" t="s">
        <v>29</v>
      </c>
      <c r="W161" s="70" t="s">
        <v>29</v>
      </c>
      <c r="X161" s="40"/>
      <c r="Y161" s="40"/>
    </row>
    <row r="162" spans="1:25" ht="10.050000000000001" customHeight="1" x14ac:dyDescent="0.2">
      <c r="A162" s="43">
        <v>209289</v>
      </c>
      <c r="B162" s="44" t="s">
        <v>466</v>
      </c>
      <c r="C162" s="45" t="s">
        <v>22</v>
      </c>
      <c r="D162" s="44" t="s">
        <v>32</v>
      </c>
      <c r="E162" s="46">
        <v>3.3</v>
      </c>
      <c r="F162" s="69">
        <v>61</v>
      </c>
      <c r="G162" s="70">
        <v>0</v>
      </c>
      <c r="H162" s="40"/>
      <c r="I162" s="43">
        <v>209042</v>
      </c>
      <c r="J162" s="44" t="s">
        <v>458</v>
      </c>
      <c r="K162" s="45" t="s">
        <v>22</v>
      </c>
      <c r="L162" s="44" t="s">
        <v>33</v>
      </c>
      <c r="M162" s="46">
        <v>2.2000000000000002</v>
      </c>
      <c r="N162" s="69" t="s">
        <v>29</v>
      </c>
      <c r="O162" s="70" t="s">
        <v>29</v>
      </c>
      <c r="P162" s="40"/>
      <c r="Q162" s="43" t="s">
        <v>29</v>
      </c>
      <c r="R162" s="44" t="s">
        <v>29</v>
      </c>
      <c r="S162" s="45" t="s">
        <v>29</v>
      </c>
      <c r="T162" s="44" t="s">
        <v>29</v>
      </c>
      <c r="U162" s="46" t="s">
        <v>29</v>
      </c>
      <c r="V162" s="69" t="s">
        <v>29</v>
      </c>
      <c r="W162" s="70" t="s">
        <v>29</v>
      </c>
      <c r="X162" s="40"/>
      <c r="Y162" s="40"/>
    </row>
    <row r="163" spans="1:25" ht="10.050000000000001" customHeight="1" x14ac:dyDescent="0.2">
      <c r="A163" s="43">
        <v>428580</v>
      </c>
      <c r="B163" s="44" t="s">
        <v>547</v>
      </c>
      <c r="C163" s="45" t="s">
        <v>22</v>
      </c>
      <c r="D163" s="44" t="s">
        <v>361</v>
      </c>
      <c r="E163" s="46">
        <v>3.3</v>
      </c>
      <c r="F163" s="69" t="s">
        <v>57</v>
      </c>
      <c r="G163" s="70">
        <v>0</v>
      </c>
      <c r="H163" s="40"/>
      <c r="I163" s="43">
        <v>232653</v>
      </c>
      <c r="J163" s="44" t="s">
        <v>460</v>
      </c>
      <c r="K163" s="45" t="s">
        <v>22</v>
      </c>
      <c r="L163" s="44" t="s">
        <v>61</v>
      </c>
      <c r="M163" s="46">
        <v>2.2000000000000002</v>
      </c>
      <c r="N163" s="69">
        <v>27</v>
      </c>
      <c r="O163" s="70">
        <v>0</v>
      </c>
      <c r="P163" s="40"/>
      <c r="Q163" s="43" t="s">
        <v>29</v>
      </c>
      <c r="R163" s="44" t="s">
        <v>29</v>
      </c>
      <c r="S163" s="45" t="s">
        <v>29</v>
      </c>
      <c r="T163" s="44" t="s">
        <v>29</v>
      </c>
      <c r="U163" s="46" t="s">
        <v>29</v>
      </c>
      <c r="V163" s="69" t="s">
        <v>29</v>
      </c>
      <c r="W163" s="70" t="s">
        <v>29</v>
      </c>
      <c r="X163" s="40"/>
      <c r="Y163" s="40"/>
    </row>
    <row r="164" spans="1:25" ht="10.050000000000001" customHeight="1" x14ac:dyDescent="0.2">
      <c r="A164" s="43">
        <v>471471</v>
      </c>
      <c r="B164" s="44" t="s">
        <v>467</v>
      </c>
      <c r="C164" s="45" t="s">
        <v>22</v>
      </c>
      <c r="D164" s="44" t="s">
        <v>351</v>
      </c>
      <c r="E164" s="46">
        <v>3.3</v>
      </c>
      <c r="F164" s="69" t="s">
        <v>57</v>
      </c>
      <c r="G164" s="70">
        <v>0</v>
      </c>
      <c r="H164" s="40"/>
      <c r="I164" s="43">
        <v>420922</v>
      </c>
      <c r="J164" s="44" t="s">
        <v>461</v>
      </c>
      <c r="K164" s="45" t="s">
        <v>22</v>
      </c>
      <c r="L164" s="44" t="s">
        <v>361</v>
      </c>
      <c r="M164" s="46">
        <v>2.2000000000000002</v>
      </c>
      <c r="N164" s="69" t="s">
        <v>57</v>
      </c>
      <c r="O164" s="70">
        <v>0</v>
      </c>
      <c r="P164" s="40"/>
      <c r="Q164" s="43" t="s">
        <v>29</v>
      </c>
      <c r="R164" s="44" t="s">
        <v>29</v>
      </c>
      <c r="S164" s="45" t="s">
        <v>29</v>
      </c>
      <c r="T164" s="44" t="s">
        <v>29</v>
      </c>
      <c r="U164" s="46" t="s">
        <v>29</v>
      </c>
      <c r="V164" s="69" t="s">
        <v>29</v>
      </c>
      <c r="W164" s="70" t="s">
        <v>29</v>
      </c>
      <c r="X164" s="40"/>
      <c r="Y164" s="40"/>
    </row>
    <row r="165" spans="1:25" ht="10.050000000000001" customHeight="1" x14ac:dyDescent="0.2">
      <c r="A165" s="43">
        <v>55037</v>
      </c>
      <c r="B165" s="44" t="s">
        <v>227</v>
      </c>
      <c r="C165" s="45" t="s">
        <v>22</v>
      </c>
      <c r="D165" s="44" t="s">
        <v>1</v>
      </c>
      <c r="E165" s="46">
        <v>3.2</v>
      </c>
      <c r="F165" s="69">
        <v>73</v>
      </c>
      <c r="G165" s="70">
        <v>0</v>
      </c>
      <c r="H165" s="40"/>
      <c r="I165" s="43">
        <v>456966</v>
      </c>
      <c r="J165" s="44" t="s">
        <v>462</v>
      </c>
      <c r="K165" s="45" t="s">
        <v>22</v>
      </c>
      <c r="L165" s="44" t="s">
        <v>55</v>
      </c>
      <c r="M165" s="46">
        <v>2.2000000000000002</v>
      </c>
      <c r="N165" s="69" t="s">
        <v>29</v>
      </c>
      <c r="O165" s="70" t="s">
        <v>29</v>
      </c>
      <c r="P165" s="40"/>
      <c r="Q165" s="43" t="s">
        <v>29</v>
      </c>
      <c r="R165" s="44" t="s">
        <v>29</v>
      </c>
      <c r="S165" s="45" t="s">
        <v>29</v>
      </c>
      <c r="T165" s="44" t="s">
        <v>29</v>
      </c>
      <c r="U165" s="46" t="s">
        <v>29</v>
      </c>
      <c r="V165" s="69" t="s">
        <v>29</v>
      </c>
      <c r="W165" s="70" t="s">
        <v>29</v>
      </c>
      <c r="X165" s="40"/>
      <c r="Y165" s="40"/>
    </row>
    <row r="166" spans="1:25" ht="10.050000000000001" customHeight="1" x14ac:dyDescent="0.2">
      <c r="A166" s="43">
        <v>56983</v>
      </c>
      <c r="B166" s="44" t="s">
        <v>163</v>
      </c>
      <c r="C166" s="45" t="s">
        <v>22</v>
      </c>
      <c r="D166" s="44" t="s">
        <v>35</v>
      </c>
      <c r="E166" s="46">
        <v>3.2</v>
      </c>
      <c r="F166" s="69">
        <v>44</v>
      </c>
      <c r="G166" s="70">
        <v>0</v>
      </c>
      <c r="H166" s="40"/>
      <c r="I166" s="43">
        <v>461086</v>
      </c>
      <c r="J166" s="44" t="s">
        <v>546</v>
      </c>
      <c r="K166" s="45" t="s">
        <v>22</v>
      </c>
      <c r="L166" s="44" t="s">
        <v>351</v>
      </c>
      <c r="M166" s="46">
        <v>2.2000000000000002</v>
      </c>
      <c r="N166" s="69" t="s">
        <v>57</v>
      </c>
      <c r="O166" s="70">
        <v>0</v>
      </c>
      <c r="P166" s="40"/>
      <c r="Q166" s="43" t="s">
        <v>29</v>
      </c>
      <c r="R166" s="44" t="s">
        <v>29</v>
      </c>
      <c r="S166" s="45" t="s">
        <v>29</v>
      </c>
      <c r="T166" s="44" t="s">
        <v>29</v>
      </c>
      <c r="U166" s="46" t="s">
        <v>29</v>
      </c>
      <c r="V166" s="69" t="s">
        <v>29</v>
      </c>
      <c r="W166" s="70" t="s">
        <v>29</v>
      </c>
      <c r="X166" s="40"/>
      <c r="Y166" s="40"/>
    </row>
    <row r="167" spans="1:25" ht="10.050000000000001" customHeight="1" x14ac:dyDescent="0.2">
      <c r="A167" s="43">
        <v>68312</v>
      </c>
      <c r="B167" s="44" t="s">
        <v>332</v>
      </c>
      <c r="C167" s="45" t="s">
        <v>22</v>
      </c>
      <c r="D167" s="44" t="s">
        <v>34</v>
      </c>
      <c r="E167" s="46">
        <v>3.2</v>
      </c>
      <c r="F167" s="69">
        <v>31</v>
      </c>
      <c r="G167" s="70">
        <v>0</v>
      </c>
      <c r="H167" s="40"/>
      <c r="I167" s="43">
        <v>217401</v>
      </c>
      <c r="J167" s="44" t="s">
        <v>463</v>
      </c>
      <c r="K167" s="45" t="s">
        <v>22</v>
      </c>
      <c r="L167" s="44" t="s">
        <v>37</v>
      </c>
      <c r="M167" s="46">
        <v>2.1</v>
      </c>
      <c r="N167" s="69">
        <v>9</v>
      </c>
      <c r="O167" s="70">
        <v>0</v>
      </c>
      <c r="P167" s="40"/>
      <c r="Q167" s="43" t="s">
        <v>29</v>
      </c>
      <c r="R167" s="44" t="s">
        <v>29</v>
      </c>
      <c r="S167" s="45" t="s">
        <v>29</v>
      </c>
      <c r="T167" s="44" t="s">
        <v>29</v>
      </c>
      <c r="U167" s="46" t="s">
        <v>29</v>
      </c>
      <c r="V167" s="69" t="s">
        <v>29</v>
      </c>
      <c r="W167" s="70" t="s">
        <v>29</v>
      </c>
      <c r="X167" s="40"/>
      <c r="Y167" s="40"/>
    </row>
    <row r="168" spans="1:25" ht="10.050000000000001" customHeight="1" x14ac:dyDescent="0.2">
      <c r="A168" s="43">
        <v>84450</v>
      </c>
      <c r="B168" s="44" t="s">
        <v>172</v>
      </c>
      <c r="C168" s="45" t="s">
        <v>22</v>
      </c>
      <c r="D168" s="44" t="s">
        <v>32</v>
      </c>
      <c r="E168" s="46">
        <v>3.2</v>
      </c>
      <c r="F168" s="69">
        <v>64</v>
      </c>
      <c r="G168" s="70">
        <v>0</v>
      </c>
      <c r="H168" s="40"/>
      <c r="I168" s="43">
        <v>244890</v>
      </c>
      <c r="J168" s="44" t="s">
        <v>465</v>
      </c>
      <c r="K168" s="45" t="s">
        <v>22</v>
      </c>
      <c r="L168" s="44" t="s">
        <v>351</v>
      </c>
      <c r="M168" s="46">
        <v>2.1</v>
      </c>
      <c r="N168" s="69" t="s">
        <v>57</v>
      </c>
      <c r="O168" s="70">
        <v>0</v>
      </c>
      <c r="P168" s="40"/>
      <c r="Q168" s="43" t="s">
        <v>29</v>
      </c>
      <c r="R168" s="44" t="s">
        <v>29</v>
      </c>
      <c r="S168" s="45" t="s">
        <v>29</v>
      </c>
      <c r="T168" s="44" t="s">
        <v>29</v>
      </c>
      <c r="U168" s="46" t="s">
        <v>29</v>
      </c>
      <c r="V168" s="69" t="s">
        <v>29</v>
      </c>
      <c r="W168" s="70" t="s">
        <v>29</v>
      </c>
      <c r="X168" s="40"/>
      <c r="Y168" s="40"/>
    </row>
    <row r="169" spans="1:25" ht="10.050000000000001" customHeight="1" x14ac:dyDescent="0.2">
      <c r="A169" s="43">
        <v>108413</v>
      </c>
      <c r="B169" s="44" t="s">
        <v>469</v>
      </c>
      <c r="C169" s="45" t="s">
        <v>22</v>
      </c>
      <c r="D169" s="44" t="s">
        <v>351</v>
      </c>
      <c r="E169" s="46">
        <v>3.2</v>
      </c>
      <c r="F169" s="69" t="s">
        <v>57</v>
      </c>
      <c r="G169" s="70">
        <v>0</v>
      </c>
      <c r="H169" s="40"/>
      <c r="I169" s="43">
        <v>78830</v>
      </c>
      <c r="J169" s="44" t="s">
        <v>233</v>
      </c>
      <c r="K169" s="45" t="s">
        <v>0</v>
      </c>
      <c r="L169" s="44" t="s">
        <v>33</v>
      </c>
      <c r="M169" s="46">
        <v>7</v>
      </c>
      <c r="N169" s="69">
        <v>232</v>
      </c>
      <c r="O169" s="70">
        <v>0</v>
      </c>
      <c r="P169" s="40"/>
      <c r="Q169" s="43" t="s">
        <v>29</v>
      </c>
      <c r="R169" s="44" t="s">
        <v>29</v>
      </c>
      <c r="S169" s="45" t="s">
        <v>29</v>
      </c>
      <c r="T169" s="44" t="s">
        <v>29</v>
      </c>
      <c r="U169" s="46" t="s">
        <v>29</v>
      </c>
      <c r="V169" s="69" t="s">
        <v>29</v>
      </c>
      <c r="W169" s="70" t="s">
        <v>29</v>
      </c>
      <c r="X169" s="40"/>
      <c r="Y169" s="40"/>
    </row>
    <row r="170" spans="1:25" ht="10.050000000000001" customHeight="1" x14ac:dyDescent="0.2">
      <c r="A170" s="43">
        <v>122775</v>
      </c>
      <c r="B170" s="44" t="s">
        <v>470</v>
      </c>
      <c r="C170" s="45" t="s">
        <v>22</v>
      </c>
      <c r="D170" s="44" t="s">
        <v>61</v>
      </c>
      <c r="E170" s="46">
        <v>3.2</v>
      </c>
      <c r="F170" s="69">
        <v>9</v>
      </c>
      <c r="G170" s="70">
        <v>0</v>
      </c>
      <c r="H170" s="40"/>
      <c r="I170" s="43">
        <v>66749</v>
      </c>
      <c r="J170" s="44" t="s">
        <v>573</v>
      </c>
      <c r="K170" s="45" t="s">
        <v>0</v>
      </c>
      <c r="L170" s="44" t="s">
        <v>28</v>
      </c>
      <c r="M170" s="46">
        <v>6.8</v>
      </c>
      <c r="N170" s="69" t="s">
        <v>57</v>
      </c>
      <c r="O170" s="70">
        <v>0</v>
      </c>
      <c r="P170" s="40"/>
      <c r="Q170" s="43" t="s">
        <v>29</v>
      </c>
      <c r="R170" s="44" t="s">
        <v>29</v>
      </c>
      <c r="S170" s="45" t="s">
        <v>29</v>
      </c>
      <c r="T170" s="44" t="s">
        <v>29</v>
      </c>
      <c r="U170" s="46" t="s">
        <v>29</v>
      </c>
      <c r="V170" s="69" t="s">
        <v>29</v>
      </c>
      <c r="W170" s="70" t="s">
        <v>29</v>
      </c>
      <c r="X170" s="40"/>
      <c r="Y170" s="40"/>
    </row>
    <row r="171" spans="1:25" ht="10.050000000000001" customHeight="1" x14ac:dyDescent="0.2">
      <c r="A171" s="43">
        <v>128295</v>
      </c>
      <c r="B171" s="44" t="s">
        <v>471</v>
      </c>
      <c r="C171" s="45" t="s">
        <v>22</v>
      </c>
      <c r="D171" s="44" t="s">
        <v>361</v>
      </c>
      <c r="E171" s="46">
        <v>3.2</v>
      </c>
      <c r="F171" s="69" t="s">
        <v>57</v>
      </c>
      <c r="G171" s="70">
        <v>0</v>
      </c>
      <c r="H171" s="40"/>
      <c r="I171" s="43">
        <v>101668</v>
      </c>
      <c r="J171" s="44" t="s">
        <v>230</v>
      </c>
      <c r="K171" s="45" t="s">
        <v>0</v>
      </c>
      <c r="L171" s="44" t="s">
        <v>36</v>
      </c>
      <c r="M171" s="46">
        <v>6.8</v>
      </c>
      <c r="N171" s="69">
        <v>187</v>
      </c>
      <c r="O171" s="70">
        <v>0</v>
      </c>
      <c r="P171" s="40"/>
      <c r="Q171" s="43" t="s">
        <v>29</v>
      </c>
      <c r="R171" s="44" t="s">
        <v>29</v>
      </c>
      <c r="S171" s="45" t="s">
        <v>29</v>
      </c>
      <c r="T171" s="44" t="s">
        <v>29</v>
      </c>
      <c r="U171" s="46" t="s">
        <v>29</v>
      </c>
      <c r="V171" s="69" t="s">
        <v>29</v>
      </c>
      <c r="W171" s="70" t="s">
        <v>29</v>
      </c>
      <c r="X171" s="40"/>
      <c r="Y171" s="40"/>
    </row>
    <row r="172" spans="1:25" ht="10.050000000000001" customHeight="1" x14ac:dyDescent="0.2">
      <c r="A172" s="43">
        <v>200826</v>
      </c>
      <c r="B172" s="44" t="s">
        <v>204</v>
      </c>
      <c r="C172" s="45" t="s">
        <v>22</v>
      </c>
      <c r="D172" s="44" t="s">
        <v>33</v>
      </c>
      <c r="E172" s="46">
        <v>3.2</v>
      </c>
      <c r="F172" s="69">
        <v>32</v>
      </c>
      <c r="G172" s="70">
        <v>0</v>
      </c>
      <c r="H172" s="40"/>
      <c r="I172" s="43">
        <v>54694</v>
      </c>
      <c r="J172" s="44" t="s">
        <v>229</v>
      </c>
      <c r="K172" s="45" t="s">
        <v>0</v>
      </c>
      <c r="L172" s="44" t="s">
        <v>32</v>
      </c>
      <c r="M172" s="46">
        <v>6.5</v>
      </c>
      <c r="N172" s="69">
        <v>116</v>
      </c>
      <c r="O172" s="70">
        <v>0</v>
      </c>
      <c r="P172" s="40"/>
      <c r="Q172" s="43" t="s">
        <v>29</v>
      </c>
      <c r="R172" s="44" t="s">
        <v>29</v>
      </c>
      <c r="S172" s="45" t="s">
        <v>29</v>
      </c>
      <c r="T172" s="44" t="s">
        <v>29</v>
      </c>
      <c r="U172" s="46" t="s">
        <v>29</v>
      </c>
      <c r="V172" s="69" t="s">
        <v>29</v>
      </c>
      <c r="W172" s="70" t="s">
        <v>29</v>
      </c>
      <c r="X172" s="40"/>
      <c r="Y172" s="40"/>
    </row>
    <row r="173" spans="1:25" ht="10.050000000000001" customHeight="1" x14ac:dyDescent="0.2">
      <c r="A173" s="43">
        <v>222564</v>
      </c>
      <c r="B173" s="44" t="s">
        <v>472</v>
      </c>
      <c r="C173" s="45" t="s">
        <v>22</v>
      </c>
      <c r="D173" s="44" t="s">
        <v>64</v>
      </c>
      <c r="E173" s="46">
        <v>3.2</v>
      </c>
      <c r="F173" s="69" t="s">
        <v>57</v>
      </c>
      <c r="G173" s="70">
        <v>0</v>
      </c>
      <c r="H173" s="40"/>
      <c r="I173" s="43">
        <v>205651</v>
      </c>
      <c r="J173" s="44" t="s">
        <v>238</v>
      </c>
      <c r="K173" s="45" t="s">
        <v>0</v>
      </c>
      <c r="L173" s="44" t="s">
        <v>53</v>
      </c>
      <c r="M173" s="46">
        <v>6.2</v>
      </c>
      <c r="N173" s="69">
        <v>129</v>
      </c>
      <c r="O173" s="70">
        <v>0</v>
      </c>
      <c r="P173" s="40"/>
      <c r="Q173" s="43" t="s">
        <v>29</v>
      </c>
      <c r="R173" s="44" t="s">
        <v>29</v>
      </c>
      <c r="S173" s="45" t="s">
        <v>29</v>
      </c>
      <c r="T173" s="44" t="s">
        <v>29</v>
      </c>
      <c r="U173" s="46" t="s">
        <v>29</v>
      </c>
      <c r="V173" s="69" t="s">
        <v>29</v>
      </c>
      <c r="W173" s="70" t="s">
        <v>29</v>
      </c>
      <c r="X173" s="40"/>
      <c r="Y173" s="40"/>
    </row>
    <row r="174" spans="1:25" ht="10.050000000000001" customHeight="1" x14ac:dyDescent="0.2">
      <c r="A174" s="43">
        <v>431131</v>
      </c>
      <c r="B174" s="44" t="s">
        <v>268</v>
      </c>
      <c r="C174" s="45" t="s">
        <v>22</v>
      </c>
      <c r="D174" s="44" t="s">
        <v>55</v>
      </c>
      <c r="E174" s="46">
        <v>3.2</v>
      </c>
      <c r="F174" s="69">
        <v>59</v>
      </c>
      <c r="G174" s="70">
        <v>0</v>
      </c>
      <c r="H174" s="40"/>
      <c r="I174" s="43">
        <v>59966</v>
      </c>
      <c r="J174" s="44" t="s">
        <v>235</v>
      </c>
      <c r="K174" s="45" t="s">
        <v>0</v>
      </c>
      <c r="L174" s="44" t="s">
        <v>32</v>
      </c>
      <c r="M174" s="46">
        <v>6.1</v>
      </c>
      <c r="N174" s="69">
        <v>129</v>
      </c>
      <c r="O174" s="70">
        <v>0</v>
      </c>
      <c r="P174" s="40"/>
      <c r="Q174" s="43" t="s">
        <v>29</v>
      </c>
      <c r="R174" s="44" t="s">
        <v>29</v>
      </c>
      <c r="S174" s="45" t="s">
        <v>29</v>
      </c>
      <c r="T174" s="44" t="s">
        <v>29</v>
      </c>
      <c r="U174" s="46" t="s">
        <v>29</v>
      </c>
      <c r="V174" s="69" t="s">
        <v>29</v>
      </c>
      <c r="W174" s="70" t="s">
        <v>29</v>
      </c>
      <c r="X174" s="40"/>
      <c r="Y174" s="40"/>
    </row>
    <row r="175" spans="1:25" ht="10.050000000000001" customHeight="1" x14ac:dyDescent="0.2">
      <c r="A175" s="43">
        <v>439509</v>
      </c>
      <c r="B175" s="44" t="s">
        <v>584</v>
      </c>
      <c r="C175" s="45" t="s">
        <v>22</v>
      </c>
      <c r="D175" s="44" t="s">
        <v>347</v>
      </c>
      <c r="E175" s="46">
        <v>3.2</v>
      </c>
      <c r="F175" s="69" t="s">
        <v>57</v>
      </c>
      <c r="G175" s="70">
        <v>0</v>
      </c>
      <c r="H175" s="40"/>
      <c r="I175" s="43">
        <v>40720</v>
      </c>
      <c r="J175" s="44" t="s">
        <v>468</v>
      </c>
      <c r="K175" s="45" t="s">
        <v>0</v>
      </c>
      <c r="L175" s="44" t="s">
        <v>31</v>
      </c>
      <c r="M175" s="46">
        <v>6</v>
      </c>
      <c r="N175" s="69">
        <v>104</v>
      </c>
      <c r="O175" s="70">
        <v>0</v>
      </c>
      <c r="P175" s="40"/>
      <c r="Q175" s="43" t="s">
        <v>29</v>
      </c>
      <c r="R175" s="44" t="s">
        <v>29</v>
      </c>
      <c r="S175" s="45" t="s">
        <v>29</v>
      </c>
      <c r="T175" s="44" t="s">
        <v>29</v>
      </c>
      <c r="U175" s="46" t="s">
        <v>29</v>
      </c>
      <c r="V175" s="69" t="s">
        <v>29</v>
      </c>
      <c r="W175" s="70" t="s">
        <v>29</v>
      </c>
      <c r="X175" s="40"/>
      <c r="Y175" s="40"/>
    </row>
    <row r="176" spans="1:25" ht="10.050000000000001" customHeight="1" x14ac:dyDescent="0.2">
      <c r="A176" s="43">
        <v>76306</v>
      </c>
      <c r="B176" s="44" t="s">
        <v>473</v>
      </c>
      <c r="C176" s="45" t="s">
        <v>22</v>
      </c>
      <c r="D176" s="44" t="s">
        <v>347</v>
      </c>
      <c r="E176" s="46">
        <v>3.1</v>
      </c>
      <c r="F176" s="69" t="s">
        <v>57</v>
      </c>
      <c r="G176" s="70">
        <v>0</v>
      </c>
      <c r="H176" s="40"/>
      <c r="I176" s="43">
        <v>92217</v>
      </c>
      <c r="J176" s="44" t="s">
        <v>236</v>
      </c>
      <c r="K176" s="45" t="s">
        <v>0</v>
      </c>
      <c r="L176" s="44" t="s">
        <v>34</v>
      </c>
      <c r="M176" s="46">
        <v>6</v>
      </c>
      <c r="N176" s="69">
        <v>145</v>
      </c>
      <c r="O176" s="70">
        <v>0</v>
      </c>
      <c r="P176" s="40"/>
      <c r="Q176" s="43" t="s">
        <v>29</v>
      </c>
      <c r="R176" s="44" t="s">
        <v>29</v>
      </c>
      <c r="S176" s="45" t="s">
        <v>29</v>
      </c>
      <c r="T176" s="44" t="s">
        <v>29</v>
      </c>
      <c r="U176" s="46" t="s">
        <v>29</v>
      </c>
      <c r="V176" s="69" t="s">
        <v>29</v>
      </c>
      <c r="W176" s="70" t="s">
        <v>29</v>
      </c>
      <c r="X176" s="40"/>
      <c r="Y176" s="40"/>
    </row>
    <row r="177" spans="1:25" ht="10.050000000000001" customHeight="1" x14ac:dyDescent="0.2">
      <c r="A177" s="43">
        <v>85242</v>
      </c>
      <c r="B177" s="44" t="s">
        <v>216</v>
      </c>
      <c r="C177" s="45" t="s">
        <v>22</v>
      </c>
      <c r="D177" s="44" t="s">
        <v>61</v>
      </c>
      <c r="E177" s="46">
        <v>3.1</v>
      </c>
      <c r="F177" s="69">
        <v>15</v>
      </c>
      <c r="G177" s="70">
        <v>0</v>
      </c>
      <c r="H177" s="40"/>
      <c r="I177" s="43">
        <v>177815</v>
      </c>
      <c r="J177" s="44" t="s">
        <v>248</v>
      </c>
      <c r="K177" s="45" t="s">
        <v>0</v>
      </c>
      <c r="L177" s="44" t="s">
        <v>30</v>
      </c>
      <c r="M177" s="46">
        <v>6</v>
      </c>
      <c r="N177" s="69">
        <v>182</v>
      </c>
      <c r="O177" s="70">
        <v>0</v>
      </c>
      <c r="P177" s="40"/>
      <c r="Q177" s="43" t="s">
        <v>29</v>
      </c>
      <c r="R177" s="44" t="s">
        <v>29</v>
      </c>
      <c r="S177" s="45" t="s">
        <v>29</v>
      </c>
      <c r="T177" s="44" t="s">
        <v>29</v>
      </c>
      <c r="U177" s="46" t="s">
        <v>29</v>
      </c>
      <c r="V177" s="69" t="s">
        <v>29</v>
      </c>
      <c r="W177" s="70" t="s">
        <v>29</v>
      </c>
      <c r="X177" s="40"/>
      <c r="Y177" s="40"/>
    </row>
    <row r="178" spans="1:25" ht="10.050000000000001" customHeight="1" x14ac:dyDescent="0.2">
      <c r="A178" s="43">
        <v>151589</v>
      </c>
      <c r="B178" s="44" t="s">
        <v>232</v>
      </c>
      <c r="C178" s="45" t="s">
        <v>22</v>
      </c>
      <c r="D178" s="44" t="s">
        <v>64</v>
      </c>
      <c r="E178" s="46">
        <v>3.1</v>
      </c>
      <c r="F178" s="69">
        <v>71</v>
      </c>
      <c r="G178" s="70">
        <v>0</v>
      </c>
      <c r="H178" s="40"/>
      <c r="I178" s="43">
        <v>84939</v>
      </c>
      <c r="J178" s="44" t="s">
        <v>242</v>
      </c>
      <c r="K178" s="45" t="s">
        <v>0</v>
      </c>
      <c r="L178" s="44" t="s">
        <v>61</v>
      </c>
      <c r="M178" s="46">
        <v>5.9</v>
      </c>
      <c r="N178" s="69">
        <v>137</v>
      </c>
      <c r="O178" s="70">
        <v>0</v>
      </c>
      <c r="P178" s="40"/>
      <c r="Q178" s="43" t="s">
        <v>29</v>
      </c>
      <c r="R178" s="44" t="s">
        <v>29</v>
      </c>
      <c r="S178" s="45" t="s">
        <v>29</v>
      </c>
      <c r="T178" s="44" t="s">
        <v>29</v>
      </c>
      <c r="U178" s="46" t="s">
        <v>29</v>
      </c>
      <c r="V178" s="69" t="s">
        <v>29</v>
      </c>
      <c r="W178" s="70" t="s">
        <v>29</v>
      </c>
      <c r="X178" s="40"/>
      <c r="Y178" s="40"/>
    </row>
    <row r="179" spans="1:25" ht="10.050000000000001" customHeight="1" x14ac:dyDescent="0.2">
      <c r="A179" s="43">
        <v>154043</v>
      </c>
      <c r="B179" s="44" t="s">
        <v>214</v>
      </c>
      <c r="C179" s="45" t="s">
        <v>22</v>
      </c>
      <c r="D179" s="44" t="s">
        <v>32</v>
      </c>
      <c r="E179" s="46">
        <v>3.1</v>
      </c>
      <c r="F179" s="69">
        <v>81</v>
      </c>
      <c r="G179" s="70">
        <v>0</v>
      </c>
      <c r="H179" s="40"/>
      <c r="I179" s="43">
        <v>148225</v>
      </c>
      <c r="J179" s="44" t="s">
        <v>234</v>
      </c>
      <c r="K179" s="45" t="s">
        <v>0</v>
      </c>
      <c r="L179" s="44" t="s">
        <v>31</v>
      </c>
      <c r="M179" s="46">
        <v>5.8</v>
      </c>
      <c r="N179" s="69">
        <v>83</v>
      </c>
      <c r="O179" s="70">
        <v>0</v>
      </c>
      <c r="P179" s="40"/>
      <c r="Q179" s="43" t="s">
        <v>29</v>
      </c>
      <c r="R179" s="44" t="s">
        <v>29</v>
      </c>
      <c r="S179" s="45" t="s">
        <v>29</v>
      </c>
      <c r="T179" s="44" t="s">
        <v>29</v>
      </c>
      <c r="U179" s="46" t="s">
        <v>29</v>
      </c>
      <c r="V179" s="69" t="s">
        <v>29</v>
      </c>
      <c r="W179" s="70" t="s">
        <v>29</v>
      </c>
      <c r="X179" s="40"/>
      <c r="Y179" s="40"/>
    </row>
    <row r="180" spans="1:25" ht="10.050000000000001" customHeight="1" x14ac:dyDescent="0.2">
      <c r="A180" s="43">
        <v>162344</v>
      </c>
      <c r="B180" s="44" t="s">
        <v>574</v>
      </c>
      <c r="C180" s="45" t="s">
        <v>22</v>
      </c>
      <c r="D180" s="44" t="s">
        <v>351</v>
      </c>
      <c r="E180" s="46">
        <v>3.1</v>
      </c>
      <c r="F180" s="69" t="s">
        <v>57</v>
      </c>
      <c r="G180" s="70">
        <v>0</v>
      </c>
      <c r="H180" s="40"/>
      <c r="I180" s="43">
        <v>165153</v>
      </c>
      <c r="J180" s="44" t="s">
        <v>244</v>
      </c>
      <c r="K180" s="45" t="s">
        <v>0</v>
      </c>
      <c r="L180" s="44" t="s">
        <v>28</v>
      </c>
      <c r="M180" s="46">
        <v>5.8</v>
      </c>
      <c r="N180" s="69">
        <v>141</v>
      </c>
      <c r="O180" s="70">
        <v>0</v>
      </c>
      <c r="P180" s="40"/>
      <c r="Q180" s="43" t="s">
        <v>29</v>
      </c>
      <c r="R180" s="44" t="s">
        <v>29</v>
      </c>
      <c r="S180" s="45" t="s">
        <v>29</v>
      </c>
      <c r="T180" s="44" t="s">
        <v>29</v>
      </c>
      <c r="U180" s="46" t="s">
        <v>29</v>
      </c>
      <c r="V180" s="69" t="s">
        <v>29</v>
      </c>
      <c r="W180" s="70" t="s">
        <v>29</v>
      </c>
      <c r="X180" s="40"/>
      <c r="Y180" s="40"/>
    </row>
    <row r="181" spans="1:25" ht="10.050000000000001" customHeight="1" x14ac:dyDescent="0.2">
      <c r="A181" s="43">
        <v>428626</v>
      </c>
      <c r="B181" s="44" t="s">
        <v>474</v>
      </c>
      <c r="C181" s="45" t="s">
        <v>22</v>
      </c>
      <c r="D181" s="44" t="s">
        <v>347</v>
      </c>
      <c r="E181" s="46">
        <v>3.1</v>
      </c>
      <c r="F181" s="69" t="s">
        <v>57</v>
      </c>
      <c r="G181" s="70">
        <v>0</v>
      </c>
      <c r="H181" s="40"/>
      <c r="I181" s="43">
        <v>106617</v>
      </c>
      <c r="J181" s="44" t="s">
        <v>254</v>
      </c>
      <c r="K181" s="45" t="s">
        <v>0</v>
      </c>
      <c r="L181" s="44" t="s">
        <v>67</v>
      </c>
      <c r="M181" s="46">
        <v>5.6</v>
      </c>
      <c r="N181" s="69">
        <v>190</v>
      </c>
      <c r="O181" s="70">
        <v>0</v>
      </c>
      <c r="P181" s="40"/>
      <c r="Q181" s="43" t="s">
        <v>29</v>
      </c>
      <c r="R181" s="44" t="s">
        <v>29</v>
      </c>
      <c r="S181" s="45" t="s">
        <v>29</v>
      </c>
      <c r="T181" s="44" t="s">
        <v>29</v>
      </c>
      <c r="U181" s="46" t="s">
        <v>29</v>
      </c>
      <c r="V181" s="69" t="s">
        <v>29</v>
      </c>
      <c r="W181" s="70" t="s">
        <v>29</v>
      </c>
      <c r="X181" s="40"/>
      <c r="Y181" s="40"/>
    </row>
    <row r="182" spans="1:25" ht="10.050000000000001" customHeight="1" x14ac:dyDescent="0.2">
      <c r="A182" s="43">
        <v>443661</v>
      </c>
      <c r="B182" s="44" t="s">
        <v>475</v>
      </c>
      <c r="C182" s="45" t="s">
        <v>22</v>
      </c>
      <c r="D182" s="44" t="s">
        <v>1</v>
      </c>
      <c r="E182" s="46">
        <v>3.1</v>
      </c>
      <c r="F182" s="69" t="s">
        <v>57</v>
      </c>
      <c r="G182" s="70">
        <v>0</v>
      </c>
      <c r="H182" s="40"/>
      <c r="I182" s="43">
        <v>212319</v>
      </c>
      <c r="J182" s="44" t="s">
        <v>43</v>
      </c>
      <c r="K182" s="45" t="s">
        <v>0</v>
      </c>
      <c r="L182" s="44" t="s">
        <v>30</v>
      </c>
      <c r="M182" s="46">
        <v>5.5</v>
      </c>
      <c r="N182" s="69">
        <v>133</v>
      </c>
      <c r="O182" s="70">
        <v>0</v>
      </c>
      <c r="P182" s="40"/>
      <c r="Q182" s="43" t="s">
        <v>29</v>
      </c>
      <c r="R182" s="44" t="s">
        <v>29</v>
      </c>
      <c r="S182" s="45" t="s">
        <v>29</v>
      </c>
      <c r="T182" s="44" t="s">
        <v>29</v>
      </c>
      <c r="U182" s="46" t="s">
        <v>29</v>
      </c>
      <c r="V182" s="69" t="s">
        <v>29</v>
      </c>
      <c r="W182" s="70" t="s">
        <v>29</v>
      </c>
      <c r="X182" s="40"/>
      <c r="Y182" s="40"/>
    </row>
    <row r="183" spans="1:25" ht="10.050000000000001" customHeight="1" x14ac:dyDescent="0.2">
      <c r="A183" s="43">
        <v>39155</v>
      </c>
      <c r="B183" s="44" t="s">
        <v>270</v>
      </c>
      <c r="C183" s="45" t="s">
        <v>22</v>
      </c>
      <c r="D183" s="44" t="s">
        <v>74</v>
      </c>
      <c r="E183" s="46">
        <v>3</v>
      </c>
      <c r="F183" s="69">
        <v>56</v>
      </c>
      <c r="G183" s="70">
        <v>0</v>
      </c>
      <c r="H183" s="40"/>
      <c r="I183" s="43">
        <v>102057</v>
      </c>
      <c r="J183" s="44" t="s">
        <v>240</v>
      </c>
      <c r="K183" s="45" t="s">
        <v>0</v>
      </c>
      <c r="L183" s="44" t="s">
        <v>64</v>
      </c>
      <c r="M183" s="46">
        <v>5.3</v>
      </c>
      <c r="N183" s="69">
        <v>40</v>
      </c>
      <c r="O183" s="70">
        <v>0</v>
      </c>
      <c r="P183" s="40"/>
      <c r="Q183" s="43" t="s">
        <v>29</v>
      </c>
      <c r="R183" s="44" t="s">
        <v>29</v>
      </c>
      <c r="S183" s="45" t="s">
        <v>29</v>
      </c>
      <c r="T183" s="44" t="s">
        <v>29</v>
      </c>
      <c r="U183" s="46" t="s">
        <v>29</v>
      </c>
      <c r="V183" s="69" t="s">
        <v>29</v>
      </c>
      <c r="W183" s="70" t="s">
        <v>29</v>
      </c>
      <c r="X183" s="40"/>
      <c r="Y183" s="40"/>
    </row>
    <row r="184" spans="1:25" ht="10.050000000000001" customHeight="1" x14ac:dyDescent="0.2">
      <c r="A184" s="43">
        <v>40387</v>
      </c>
      <c r="B184" s="44" t="s">
        <v>476</v>
      </c>
      <c r="C184" s="45" t="s">
        <v>22</v>
      </c>
      <c r="D184" s="44" t="s">
        <v>351</v>
      </c>
      <c r="E184" s="46">
        <v>3</v>
      </c>
      <c r="F184" s="69" t="s">
        <v>57</v>
      </c>
      <c r="G184" s="70">
        <v>0</v>
      </c>
      <c r="H184" s="40"/>
      <c r="I184" s="43">
        <v>178301</v>
      </c>
      <c r="J184" s="44" t="s">
        <v>323</v>
      </c>
      <c r="K184" s="45" t="s">
        <v>0</v>
      </c>
      <c r="L184" s="44" t="s">
        <v>61</v>
      </c>
      <c r="M184" s="46">
        <v>5.3</v>
      </c>
      <c r="N184" s="69">
        <v>161</v>
      </c>
      <c r="O184" s="70">
        <v>0</v>
      </c>
      <c r="P184" s="40"/>
      <c r="Q184" s="43" t="s">
        <v>29</v>
      </c>
      <c r="R184" s="44" t="s">
        <v>29</v>
      </c>
      <c r="S184" s="45" t="s">
        <v>29</v>
      </c>
      <c r="T184" s="44" t="s">
        <v>29</v>
      </c>
      <c r="U184" s="46" t="s">
        <v>29</v>
      </c>
      <c r="V184" s="69" t="s">
        <v>29</v>
      </c>
      <c r="W184" s="70" t="s">
        <v>29</v>
      </c>
      <c r="X184" s="40"/>
      <c r="Y184" s="40"/>
    </row>
    <row r="185" spans="1:25" ht="10.050000000000001" customHeight="1" x14ac:dyDescent="0.2">
      <c r="A185" s="43">
        <v>43670</v>
      </c>
      <c r="B185" s="44" t="s">
        <v>224</v>
      </c>
      <c r="C185" s="45" t="s">
        <v>22</v>
      </c>
      <c r="D185" s="44" t="s">
        <v>31</v>
      </c>
      <c r="E185" s="46">
        <v>3</v>
      </c>
      <c r="F185" s="69">
        <v>31</v>
      </c>
      <c r="G185" s="70">
        <v>0</v>
      </c>
      <c r="H185" s="40"/>
      <c r="I185" s="43">
        <v>60689</v>
      </c>
      <c r="J185" s="44" t="s">
        <v>249</v>
      </c>
      <c r="K185" s="45" t="s">
        <v>0</v>
      </c>
      <c r="L185" s="44" t="s">
        <v>37</v>
      </c>
      <c r="M185" s="46">
        <v>5.2</v>
      </c>
      <c r="N185" s="69">
        <v>136</v>
      </c>
      <c r="O185" s="70">
        <v>0</v>
      </c>
      <c r="P185" s="40"/>
      <c r="Q185" s="43" t="s">
        <v>29</v>
      </c>
      <c r="R185" s="44" t="s">
        <v>29</v>
      </c>
      <c r="S185" s="45" t="s">
        <v>29</v>
      </c>
      <c r="T185" s="44" t="s">
        <v>29</v>
      </c>
      <c r="U185" s="46" t="s">
        <v>29</v>
      </c>
      <c r="V185" s="69" t="s">
        <v>29</v>
      </c>
      <c r="W185" s="70" t="s">
        <v>29</v>
      </c>
      <c r="X185" s="40"/>
      <c r="Y185" s="40"/>
    </row>
    <row r="186" spans="1:25" ht="10.050000000000001" customHeight="1" x14ac:dyDescent="0.2">
      <c r="A186" s="43">
        <v>45268</v>
      </c>
      <c r="B186" s="44" t="s">
        <v>209</v>
      </c>
      <c r="C186" s="45" t="s">
        <v>22</v>
      </c>
      <c r="D186" s="44" t="s">
        <v>33</v>
      </c>
      <c r="E186" s="46">
        <v>3</v>
      </c>
      <c r="F186" s="69">
        <v>42</v>
      </c>
      <c r="G186" s="70">
        <v>0</v>
      </c>
      <c r="H186" s="40"/>
      <c r="I186" s="43">
        <v>173879</v>
      </c>
      <c r="J186" s="44" t="s">
        <v>246</v>
      </c>
      <c r="K186" s="45" t="s">
        <v>0</v>
      </c>
      <c r="L186" s="44" t="s">
        <v>28</v>
      </c>
      <c r="M186" s="46">
        <v>5.0999999999999996</v>
      </c>
      <c r="N186" s="69">
        <v>95</v>
      </c>
      <c r="O186" s="70">
        <v>0</v>
      </c>
      <c r="P186" s="40"/>
      <c r="Q186" s="43" t="s">
        <v>29</v>
      </c>
      <c r="R186" s="44" t="s">
        <v>29</v>
      </c>
      <c r="S186" s="45" t="s">
        <v>29</v>
      </c>
      <c r="T186" s="44" t="s">
        <v>29</v>
      </c>
      <c r="U186" s="46" t="s">
        <v>29</v>
      </c>
      <c r="V186" s="69" t="s">
        <v>29</v>
      </c>
      <c r="W186" s="70" t="s">
        <v>29</v>
      </c>
      <c r="X186" s="40"/>
      <c r="Y186" s="40"/>
    </row>
    <row r="187" spans="1:25" ht="10.050000000000001" customHeight="1" x14ac:dyDescent="0.2">
      <c r="A187" s="43">
        <v>60586</v>
      </c>
      <c r="B187" s="44" t="s">
        <v>477</v>
      </c>
      <c r="C187" s="45" t="s">
        <v>22</v>
      </c>
      <c r="D187" s="44" t="s">
        <v>37</v>
      </c>
      <c r="E187" s="46">
        <v>3</v>
      </c>
      <c r="F187" s="69">
        <v>52</v>
      </c>
      <c r="G187" s="70">
        <v>0</v>
      </c>
      <c r="H187" s="40"/>
      <c r="I187" s="43">
        <v>75115</v>
      </c>
      <c r="J187" s="44" t="s">
        <v>310</v>
      </c>
      <c r="K187" s="45" t="s">
        <v>0</v>
      </c>
      <c r="L187" s="44" t="s">
        <v>35</v>
      </c>
      <c r="M187" s="46">
        <v>5</v>
      </c>
      <c r="N187" s="69">
        <v>125</v>
      </c>
      <c r="O187" s="70">
        <v>0</v>
      </c>
      <c r="P187" s="40"/>
      <c r="Q187" s="43" t="s">
        <v>29</v>
      </c>
      <c r="R187" s="44" t="s">
        <v>29</v>
      </c>
      <c r="S187" s="45" t="s">
        <v>29</v>
      </c>
      <c r="T187" s="44" t="s">
        <v>29</v>
      </c>
      <c r="U187" s="46" t="s">
        <v>29</v>
      </c>
      <c r="V187" s="69" t="s">
        <v>29</v>
      </c>
      <c r="W187" s="70" t="s">
        <v>29</v>
      </c>
      <c r="X187" s="40"/>
      <c r="Y187" s="40"/>
    </row>
    <row r="188" spans="1:25" ht="10.050000000000001" customHeight="1" x14ac:dyDescent="0.2">
      <c r="A188" s="43">
        <v>78607</v>
      </c>
      <c r="B188" s="44" t="s">
        <v>478</v>
      </c>
      <c r="C188" s="45" t="s">
        <v>22</v>
      </c>
      <c r="D188" s="44" t="s">
        <v>347</v>
      </c>
      <c r="E188" s="46">
        <v>3</v>
      </c>
      <c r="F188" s="69" t="s">
        <v>57</v>
      </c>
      <c r="G188" s="70">
        <v>0</v>
      </c>
      <c r="H188" s="40"/>
      <c r="I188" s="43">
        <v>115382</v>
      </c>
      <c r="J188" s="44" t="s">
        <v>251</v>
      </c>
      <c r="K188" s="45" t="s">
        <v>0</v>
      </c>
      <c r="L188" s="44" t="s">
        <v>74</v>
      </c>
      <c r="M188" s="46">
        <v>4.9000000000000004</v>
      </c>
      <c r="N188" s="69">
        <v>108</v>
      </c>
      <c r="O188" s="70">
        <v>0</v>
      </c>
      <c r="P188" s="40"/>
      <c r="Q188" s="43" t="s">
        <v>29</v>
      </c>
      <c r="R188" s="44" t="s">
        <v>29</v>
      </c>
      <c r="S188" s="45" t="s">
        <v>29</v>
      </c>
      <c r="T188" s="44" t="s">
        <v>29</v>
      </c>
      <c r="U188" s="46" t="s">
        <v>29</v>
      </c>
      <c r="V188" s="69" t="s">
        <v>29</v>
      </c>
      <c r="W188" s="70" t="s">
        <v>29</v>
      </c>
      <c r="X188" s="40"/>
      <c r="Y188" s="40"/>
    </row>
    <row r="189" spans="1:25" ht="10.050000000000001" customHeight="1" x14ac:dyDescent="0.2">
      <c r="A189" s="43">
        <v>83314</v>
      </c>
      <c r="B189" s="44" t="s">
        <v>311</v>
      </c>
      <c r="C189" s="45" t="s">
        <v>22</v>
      </c>
      <c r="D189" s="44" t="s">
        <v>35</v>
      </c>
      <c r="E189" s="46">
        <v>3</v>
      </c>
      <c r="F189" s="69">
        <v>50</v>
      </c>
      <c r="G189" s="70">
        <v>0</v>
      </c>
      <c r="H189" s="40"/>
      <c r="I189" s="43">
        <v>57531</v>
      </c>
      <c r="J189" s="44" t="s">
        <v>102</v>
      </c>
      <c r="K189" s="45" t="s">
        <v>0</v>
      </c>
      <c r="L189" s="44" t="s">
        <v>52</v>
      </c>
      <c r="M189" s="46">
        <v>4.8</v>
      </c>
      <c r="N189" s="69">
        <v>114</v>
      </c>
      <c r="O189" s="70">
        <v>0</v>
      </c>
      <c r="P189" s="40"/>
      <c r="Q189" s="43" t="s">
        <v>29</v>
      </c>
      <c r="R189" s="44" t="s">
        <v>29</v>
      </c>
      <c r="S189" s="45" t="s">
        <v>29</v>
      </c>
      <c r="T189" s="44" t="s">
        <v>29</v>
      </c>
      <c r="U189" s="46" t="s">
        <v>29</v>
      </c>
      <c r="V189" s="69" t="s">
        <v>29</v>
      </c>
      <c r="W189" s="70" t="s">
        <v>29</v>
      </c>
      <c r="X189" s="40"/>
      <c r="Y189" s="40"/>
    </row>
    <row r="190" spans="1:25" ht="10.050000000000001" customHeight="1" x14ac:dyDescent="0.2">
      <c r="A190" s="43">
        <v>86417</v>
      </c>
      <c r="B190" s="44" t="s">
        <v>256</v>
      </c>
      <c r="C190" s="45" t="s">
        <v>22</v>
      </c>
      <c r="D190" s="44" t="s">
        <v>1</v>
      </c>
      <c r="E190" s="46">
        <v>3</v>
      </c>
      <c r="F190" s="69">
        <v>58</v>
      </c>
      <c r="G190" s="70">
        <v>0</v>
      </c>
      <c r="H190" s="40"/>
      <c r="I190" s="43">
        <v>173515</v>
      </c>
      <c r="J190" s="44" t="s">
        <v>279</v>
      </c>
      <c r="K190" s="45" t="s">
        <v>0</v>
      </c>
      <c r="L190" s="44" t="s">
        <v>36</v>
      </c>
      <c r="M190" s="46">
        <v>4.7</v>
      </c>
      <c r="N190" s="69">
        <v>136</v>
      </c>
      <c r="O190" s="70">
        <v>0</v>
      </c>
      <c r="P190" s="40"/>
      <c r="Q190" s="43" t="s">
        <v>29</v>
      </c>
      <c r="R190" s="44" t="s">
        <v>29</v>
      </c>
      <c r="S190" s="45" t="s">
        <v>29</v>
      </c>
      <c r="T190" s="44" t="s">
        <v>29</v>
      </c>
      <c r="U190" s="46" t="s">
        <v>29</v>
      </c>
      <c r="V190" s="69" t="s">
        <v>29</v>
      </c>
      <c r="W190" s="70" t="s">
        <v>29</v>
      </c>
      <c r="X190" s="40"/>
      <c r="Y190" s="40"/>
    </row>
    <row r="191" spans="1:25" ht="10.050000000000001" customHeight="1" x14ac:dyDescent="0.2">
      <c r="A191" s="43">
        <v>96787</v>
      </c>
      <c r="B191" s="44" t="s">
        <v>585</v>
      </c>
      <c r="C191" s="45" t="s">
        <v>22</v>
      </c>
      <c r="D191" s="44" t="s">
        <v>55</v>
      </c>
      <c r="E191" s="46">
        <v>3</v>
      </c>
      <c r="F191" s="69" t="s">
        <v>57</v>
      </c>
      <c r="G191" s="70">
        <v>0</v>
      </c>
      <c r="H191" s="40"/>
      <c r="I191" s="43">
        <v>194634</v>
      </c>
      <c r="J191" s="44" t="s">
        <v>121</v>
      </c>
      <c r="K191" s="45" t="s">
        <v>0</v>
      </c>
      <c r="L191" s="44" t="s">
        <v>34</v>
      </c>
      <c r="M191" s="46">
        <v>4.7</v>
      </c>
      <c r="N191" s="69">
        <v>74</v>
      </c>
      <c r="O191" s="70">
        <v>0</v>
      </c>
      <c r="P191" s="40"/>
      <c r="Q191" s="43" t="s">
        <v>29</v>
      </c>
      <c r="R191" s="44" t="s">
        <v>29</v>
      </c>
      <c r="S191" s="45" t="s">
        <v>29</v>
      </c>
      <c r="T191" s="44" t="s">
        <v>29</v>
      </c>
      <c r="U191" s="46" t="s">
        <v>29</v>
      </c>
      <c r="V191" s="69" t="s">
        <v>29</v>
      </c>
      <c r="W191" s="70" t="s">
        <v>29</v>
      </c>
      <c r="X191" s="40"/>
      <c r="Y191" s="40"/>
    </row>
    <row r="192" spans="1:25" ht="10.050000000000001" customHeight="1" x14ac:dyDescent="0.2">
      <c r="A192" s="43">
        <v>104953</v>
      </c>
      <c r="B192" s="44" t="s">
        <v>549</v>
      </c>
      <c r="C192" s="45" t="s">
        <v>22</v>
      </c>
      <c r="D192" s="44" t="s">
        <v>35</v>
      </c>
      <c r="E192" s="46">
        <v>3</v>
      </c>
      <c r="F192" s="69" t="s">
        <v>29</v>
      </c>
      <c r="G192" s="70" t="s">
        <v>29</v>
      </c>
      <c r="H192" s="40"/>
      <c r="I192" s="43">
        <v>80954</v>
      </c>
      <c r="J192" s="44" t="s">
        <v>295</v>
      </c>
      <c r="K192" s="45" t="s">
        <v>0</v>
      </c>
      <c r="L192" s="44" t="s">
        <v>67</v>
      </c>
      <c r="M192" s="46">
        <v>4.4000000000000004</v>
      </c>
      <c r="N192" s="69">
        <v>86</v>
      </c>
      <c r="O192" s="70">
        <v>0</v>
      </c>
      <c r="P192" s="40"/>
      <c r="Q192" s="43" t="s">
        <v>29</v>
      </c>
      <c r="R192" s="44" t="s">
        <v>29</v>
      </c>
      <c r="S192" s="45" t="s">
        <v>29</v>
      </c>
      <c r="T192" s="44" t="s">
        <v>29</v>
      </c>
      <c r="U192" s="46" t="s">
        <v>29</v>
      </c>
      <c r="V192" s="69" t="s">
        <v>29</v>
      </c>
      <c r="W192" s="70" t="s">
        <v>29</v>
      </c>
      <c r="X192" s="40"/>
      <c r="Y192" s="40"/>
    </row>
    <row r="193" spans="1:25" ht="10.050000000000001" customHeight="1" x14ac:dyDescent="0.2">
      <c r="A193" s="43">
        <v>109345</v>
      </c>
      <c r="B193" s="44" t="s">
        <v>265</v>
      </c>
      <c r="C193" s="45" t="s">
        <v>22</v>
      </c>
      <c r="D193" s="44" t="s">
        <v>74</v>
      </c>
      <c r="E193" s="46">
        <v>3</v>
      </c>
      <c r="F193" s="69">
        <v>64</v>
      </c>
      <c r="G193" s="70">
        <v>0</v>
      </c>
      <c r="H193" s="40"/>
      <c r="I193" s="43">
        <v>245419</v>
      </c>
      <c r="J193" s="44" t="s">
        <v>548</v>
      </c>
      <c r="K193" s="45" t="s">
        <v>0</v>
      </c>
      <c r="L193" s="44" t="s">
        <v>36</v>
      </c>
      <c r="M193" s="46">
        <v>4.4000000000000004</v>
      </c>
      <c r="N193" s="69" t="s">
        <v>57</v>
      </c>
      <c r="O193" s="70">
        <v>0</v>
      </c>
      <c r="P193" s="48"/>
      <c r="Q193" s="43" t="s">
        <v>29</v>
      </c>
      <c r="R193" s="44" t="s">
        <v>29</v>
      </c>
      <c r="S193" s="45" t="s">
        <v>29</v>
      </c>
      <c r="T193" s="44" t="s">
        <v>29</v>
      </c>
      <c r="U193" s="46" t="s">
        <v>29</v>
      </c>
      <c r="V193" s="69" t="s">
        <v>29</v>
      </c>
      <c r="W193" s="70" t="s">
        <v>29</v>
      </c>
      <c r="X193" s="40"/>
      <c r="Y193" s="40"/>
    </row>
    <row r="194" spans="1:25" ht="10.050000000000001" customHeight="1" x14ac:dyDescent="0.2">
      <c r="A194" s="43">
        <v>126187</v>
      </c>
      <c r="B194" s="44" t="s">
        <v>219</v>
      </c>
      <c r="C194" s="45" t="s">
        <v>22</v>
      </c>
      <c r="D194" s="44" t="s">
        <v>28</v>
      </c>
      <c r="E194" s="46">
        <v>3</v>
      </c>
      <c r="F194" s="69">
        <v>58</v>
      </c>
      <c r="G194" s="70">
        <v>0</v>
      </c>
      <c r="H194" s="47"/>
      <c r="I194" s="43">
        <v>44699</v>
      </c>
      <c r="J194" s="44" t="s">
        <v>339</v>
      </c>
      <c r="K194" s="45" t="s">
        <v>0</v>
      </c>
      <c r="L194" s="44" t="s">
        <v>37</v>
      </c>
      <c r="M194" s="46">
        <v>4.2</v>
      </c>
      <c r="N194" s="69">
        <v>51</v>
      </c>
      <c r="O194" s="70">
        <v>0</v>
      </c>
      <c r="P194" s="49"/>
      <c r="Q194" s="43" t="s">
        <v>29</v>
      </c>
      <c r="R194" s="44" t="s">
        <v>29</v>
      </c>
      <c r="S194" s="45" t="s">
        <v>29</v>
      </c>
      <c r="T194" s="44" t="s">
        <v>29</v>
      </c>
      <c r="U194" s="46" t="s">
        <v>29</v>
      </c>
      <c r="V194" s="69" t="s">
        <v>29</v>
      </c>
      <c r="W194" s="70" t="s">
        <v>29</v>
      </c>
      <c r="X194" s="40"/>
      <c r="Y194" s="40"/>
    </row>
    <row r="195" spans="1:25" ht="10.050000000000001" customHeight="1" x14ac:dyDescent="0.2">
      <c r="A195" s="43">
        <v>200617</v>
      </c>
      <c r="B195" s="44" t="s">
        <v>241</v>
      </c>
      <c r="C195" s="45" t="s">
        <v>22</v>
      </c>
      <c r="D195" s="44" t="s">
        <v>31</v>
      </c>
      <c r="E195" s="46">
        <v>3</v>
      </c>
      <c r="F195" s="69">
        <v>43</v>
      </c>
      <c r="G195" s="70">
        <v>0</v>
      </c>
      <c r="H195" s="40"/>
      <c r="I195" s="43">
        <v>144485</v>
      </c>
      <c r="J195" s="44" t="s">
        <v>479</v>
      </c>
      <c r="K195" s="45" t="s">
        <v>0</v>
      </c>
      <c r="L195" s="44" t="s">
        <v>361</v>
      </c>
      <c r="M195" s="46">
        <v>4.2</v>
      </c>
      <c r="N195" s="69" t="s">
        <v>57</v>
      </c>
      <c r="O195" s="70">
        <v>0</v>
      </c>
      <c r="P195" s="40"/>
      <c r="Q195" s="43" t="s">
        <v>29</v>
      </c>
      <c r="R195" s="44" t="s">
        <v>29</v>
      </c>
      <c r="S195" s="45" t="s">
        <v>29</v>
      </c>
      <c r="T195" s="44" t="s">
        <v>29</v>
      </c>
      <c r="U195" s="46" t="s">
        <v>29</v>
      </c>
      <c r="V195" s="69" t="s">
        <v>29</v>
      </c>
      <c r="W195" s="70" t="s">
        <v>29</v>
      </c>
      <c r="X195" s="40"/>
      <c r="Y195" s="40"/>
    </row>
    <row r="196" spans="1:25" ht="10.050000000000001" customHeight="1" x14ac:dyDescent="0.2">
      <c r="A196" s="43">
        <v>206915</v>
      </c>
      <c r="B196" s="44" t="s">
        <v>314</v>
      </c>
      <c r="C196" s="45" t="s">
        <v>22</v>
      </c>
      <c r="D196" s="44" t="s">
        <v>34</v>
      </c>
      <c r="E196" s="46">
        <v>3</v>
      </c>
      <c r="F196" s="69">
        <v>52</v>
      </c>
      <c r="G196" s="70">
        <v>0</v>
      </c>
      <c r="H196" s="40"/>
      <c r="I196" s="43">
        <v>224444</v>
      </c>
      <c r="J196" s="44" t="s">
        <v>276</v>
      </c>
      <c r="K196" s="45" t="s">
        <v>0</v>
      </c>
      <c r="L196" s="44" t="s">
        <v>53</v>
      </c>
      <c r="M196" s="46">
        <v>4.0999999999999996</v>
      </c>
      <c r="N196" s="69">
        <v>96</v>
      </c>
      <c r="O196" s="70">
        <v>0</v>
      </c>
      <c r="P196" s="40"/>
      <c r="Q196" s="43" t="s">
        <v>29</v>
      </c>
      <c r="R196" s="44" t="s">
        <v>29</v>
      </c>
      <c r="S196" s="45" t="s">
        <v>29</v>
      </c>
      <c r="T196" s="44" t="s">
        <v>29</v>
      </c>
      <c r="U196" s="46" t="s">
        <v>29</v>
      </c>
      <c r="V196" s="69" t="s">
        <v>29</v>
      </c>
      <c r="W196" s="70" t="s">
        <v>29</v>
      </c>
      <c r="X196" s="40"/>
      <c r="Y196" s="40"/>
    </row>
    <row r="197" spans="1:25" ht="10.050000000000001" customHeight="1" x14ac:dyDescent="0.2">
      <c r="A197" s="43">
        <v>437742</v>
      </c>
      <c r="B197" s="44" t="s">
        <v>550</v>
      </c>
      <c r="C197" s="45" t="s">
        <v>22</v>
      </c>
      <c r="D197" s="44" t="s">
        <v>32</v>
      </c>
      <c r="E197" s="46">
        <v>3</v>
      </c>
      <c r="F197" s="69" t="s">
        <v>57</v>
      </c>
      <c r="G197" s="70">
        <v>0</v>
      </c>
      <c r="H197" s="40"/>
      <c r="I197" s="43">
        <v>44683</v>
      </c>
      <c r="J197" s="44" t="s">
        <v>252</v>
      </c>
      <c r="K197" s="45" t="s">
        <v>0</v>
      </c>
      <c r="L197" s="44" t="s">
        <v>37</v>
      </c>
      <c r="M197" s="46">
        <v>4</v>
      </c>
      <c r="N197" s="69">
        <v>71</v>
      </c>
      <c r="O197" s="70">
        <v>0</v>
      </c>
      <c r="P197" s="40"/>
      <c r="Q197" s="43" t="s">
        <v>29</v>
      </c>
      <c r="R197" s="44" t="s">
        <v>29</v>
      </c>
      <c r="S197" s="45" t="s">
        <v>29</v>
      </c>
      <c r="T197" s="44" t="s">
        <v>29</v>
      </c>
      <c r="U197" s="46" t="s">
        <v>29</v>
      </c>
      <c r="V197" s="69" t="s">
        <v>29</v>
      </c>
      <c r="W197" s="70" t="s">
        <v>29</v>
      </c>
      <c r="X197" s="40"/>
      <c r="Y197" s="40"/>
    </row>
    <row r="198" spans="1:25" ht="10.050000000000001" customHeight="1" thickBot="1" x14ac:dyDescent="0.25">
      <c r="A198" s="43">
        <v>486672</v>
      </c>
      <c r="B198" s="44" t="s">
        <v>482</v>
      </c>
      <c r="C198" s="45" t="s">
        <v>22</v>
      </c>
      <c r="D198" s="44" t="s">
        <v>74</v>
      </c>
      <c r="E198" s="46">
        <v>3</v>
      </c>
      <c r="F198" s="69" t="s">
        <v>57</v>
      </c>
      <c r="G198" s="70">
        <v>0</v>
      </c>
      <c r="H198" s="50"/>
      <c r="I198" s="43">
        <v>180974</v>
      </c>
      <c r="J198" s="44" t="s">
        <v>50</v>
      </c>
      <c r="K198" s="45" t="s">
        <v>0</v>
      </c>
      <c r="L198" s="44" t="s">
        <v>35</v>
      </c>
      <c r="M198" s="46">
        <v>4</v>
      </c>
      <c r="N198" s="69">
        <v>79</v>
      </c>
      <c r="O198" s="70">
        <v>0</v>
      </c>
      <c r="P198" s="50"/>
      <c r="Q198" s="43" t="s">
        <v>29</v>
      </c>
      <c r="R198" s="44" t="s">
        <v>29</v>
      </c>
      <c r="S198" s="45" t="s">
        <v>29</v>
      </c>
      <c r="T198" s="44" t="s">
        <v>29</v>
      </c>
      <c r="U198" s="46" t="s">
        <v>29</v>
      </c>
      <c r="V198" s="69" t="s">
        <v>29</v>
      </c>
      <c r="W198" s="70" t="s">
        <v>29</v>
      </c>
      <c r="X198" s="40"/>
      <c r="Y198" s="40"/>
    </row>
    <row r="199" spans="1:25" ht="12" customHeight="1" thickTop="1" x14ac:dyDescent="0.2">
      <c r="A199" s="51"/>
      <c r="B199" s="40"/>
      <c r="C199" s="52"/>
      <c r="D199" s="40"/>
      <c r="E199" s="53"/>
      <c r="F199" s="52"/>
      <c r="G199" s="40"/>
      <c r="H199" s="40"/>
      <c r="I199" s="51"/>
      <c r="J199" s="40"/>
      <c r="K199" s="52"/>
      <c r="L199" s="40"/>
      <c r="M199" s="53"/>
      <c r="N199" s="52"/>
      <c r="O199" s="40"/>
      <c r="P199" s="40"/>
      <c r="Q199" s="51"/>
      <c r="R199" s="40"/>
      <c r="S199" s="52"/>
      <c r="T199" s="40"/>
      <c r="U199" s="53"/>
      <c r="V199" s="40"/>
      <c r="W199" s="40"/>
      <c r="X199" s="40"/>
      <c r="Y199" s="40"/>
    </row>
    <row r="200" spans="1:25" x14ac:dyDescent="0.2">
      <c r="A200" s="51"/>
      <c r="B200" s="9" t="s">
        <v>40</v>
      </c>
      <c r="C200" s="9">
        <v>70</v>
      </c>
      <c r="D200"/>
      <c r="E200"/>
      <c r="F200" s="38"/>
      <c r="G200" s="40"/>
      <c r="H200" s="40"/>
      <c r="I200" s="51"/>
      <c r="J200" s="40"/>
      <c r="K200" s="52"/>
      <c r="L200" s="40"/>
      <c r="M200" s="53"/>
      <c r="N200" s="52"/>
      <c r="O200" s="40"/>
      <c r="P200" s="40"/>
      <c r="Q200" s="51"/>
      <c r="R200" s="40"/>
      <c r="S200" s="52"/>
      <c r="T200" s="40"/>
      <c r="U200" s="53"/>
      <c r="V200" s="40"/>
      <c r="W200" s="40"/>
      <c r="X200" s="40"/>
      <c r="Y200" s="40"/>
    </row>
    <row r="201" spans="1:25" ht="20.399999999999999" x14ac:dyDescent="0.2">
      <c r="A201" s="51"/>
      <c r="B201" s="9" t="s">
        <v>41</v>
      </c>
      <c r="C201" s="9">
        <v>15</v>
      </c>
      <c r="D201"/>
      <c r="E201"/>
      <c r="F201" s="38"/>
      <c r="G201" s="40"/>
      <c r="H201" s="40"/>
      <c r="I201" s="51"/>
      <c r="J201" s="40"/>
      <c r="K201" s="52"/>
      <c r="L201" s="40"/>
      <c r="M201" s="53"/>
      <c r="N201" s="52"/>
      <c r="O201" s="40"/>
      <c r="P201" s="40"/>
      <c r="Q201" s="51"/>
      <c r="R201" s="40"/>
      <c r="S201" s="52"/>
      <c r="T201" s="40"/>
      <c r="U201" s="53"/>
      <c r="V201" s="40"/>
      <c r="W201" s="40"/>
      <c r="X201" s="40"/>
      <c r="Y201" s="40"/>
    </row>
    <row r="202" spans="1:25" x14ac:dyDescent="0.2">
      <c r="A202" s="51"/>
      <c r="B202"/>
      <c r="C202"/>
      <c r="D202"/>
      <c r="E202"/>
      <c r="F202" s="38"/>
      <c r="G202" s="40"/>
      <c r="H202" s="40"/>
      <c r="I202" s="51"/>
      <c r="J202" s="40"/>
      <c r="K202" s="52"/>
      <c r="L202" s="40"/>
      <c r="M202" s="53"/>
      <c r="N202" s="52"/>
      <c r="O202" s="40"/>
      <c r="P202" s="40"/>
      <c r="Q202" s="51"/>
      <c r="R202" s="40"/>
      <c r="S202" s="52"/>
      <c r="T202" s="40"/>
      <c r="U202" s="53"/>
      <c r="V202" s="40"/>
      <c r="W202" s="40"/>
      <c r="X202" s="40"/>
      <c r="Y202" s="40"/>
    </row>
    <row r="203" spans="1:25" x14ac:dyDescent="0.2">
      <c r="A203" s="51"/>
      <c r="B203" s="9" t="s">
        <v>18</v>
      </c>
      <c r="C203" s="9">
        <v>2</v>
      </c>
      <c r="D203" s="9">
        <v>2</v>
      </c>
      <c r="E203" s="9">
        <v>2</v>
      </c>
      <c r="F203" s="9">
        <v>2</v>
      </c>
      <c r="G203" s="40"/>
      <c r="H203" s="40"/>
      <c r="I203" s="51"/>
      <c r="J203" s="40"/>
      <c r="K203" s="52"/>
      <c r="L203" s="40"/>
      <c r="M203" s="53"/>
      <c r="N203" s="52"/>
      <c r="O203" s="40"/>
      <c r="P203" s="40"/>
      <c r="Q203" s="51"/>
      <c r="R203" s="40"/>
      <c r="S203" s="52"/>
      <c r="T203" s="40"/>
      <c r="U203" s="53"/>
      <c r="V203" s="40"/>
      <c r="W203" s="40"/>
      <c r="X203" s="40"/>
      <c r="Y203" s="40"/>
    </row>
    <row r="204" spans="1:25" x14ac:dyDescent="0.2">
      <c r="A204" s="51"/>
      <c r="B204" s="9" t="s">
        <v>42</v>
      </c>
      <c r="C204" s="9">
        <v>5</v>
      </c>
      <c r="D204" s="9">
        <v>5</v>
      </c>
      <c r="E204" s="9">
        <v>5</v>
      </c>
      <c r="F204" s="9">
        <v>4</v>
      </c>
      <c r="G204" s="40"/>
      <c r="H204" s="40"/>
      <c r="I204" s="51"/>
      <c r="J204" s="40"/>
      <c r="K204" s="52"/>
      <c r="L204" s="40"/>
      <c r="M204" s="53"/>
      <c r="N204" s="52"/>
      <c r="O204" s="40"/>
      <c r="P204" s="40"/>
      <c r="Q204" s="51"/>
      <c r="R204" s="40"/>
      <c r="S204" s="52"/>
      <c r="T204" s="40"/>
      <c r="U204" s="53"/>
      <c r="V204" s="40"/>
      <c r="W204" s="40"/>
      <c r="X204" s="40"/>
      <c r="Y204" s="40"/>
    </row>
    <row r="205" spans="1:25" x14ac:dyDescent="0.2">
      <c r="A205" s="51"/>
      <c r="B205" s="9" t="s">
        <v>22</v>
      </c>
      <c r="C205" s="9">
        <v>5</v>
      </c>
      <c r="D205" s="9">
        <v>6</v>
      </c>
      <c r="E205" s="9">
        <v>4</v>
      </c>
      <c r="F205" s="9">
        <v>6</v>
      </c>
      <c r="G205" s="40"/>
      <c r="H205" s="40"/>
      <c r="I205" s="51"/>
      <c r="J205" s="40"/>
      <c r="K205" s="52"/>
      <c r="L205" s="40"/>
      <c r="M205" s="53"/>
      <c r="N205" s="52"/>
      <c r="O205" s="40"/>
      <c r="P205" s="40"/>
      <c r="Q205" s="51"/>
      <c r="R205" s="40"/>
      <c r="S205" s="52"/>
      <c r="T205" s="40"/>
      <c r="U205" s="53"/>
      <c r="V205" s="40"/>
      <c r="W205" s="40"/>
      <c r="X205" s="40"/>
      <c r="Y205" s="40"/>
    </row>
    <row r="206" spans="1:25" x14ac:dyDescent="0.2">
      <c r="A206" s="51"/>
      <c r="B206" s="9" t="s">
        <v>0</v>
      </c>
      <c r="C206" s="9">
        <v>3</v>
      </c>
      <c r="D206" s="9">
        <v>2</v>
      </c>
      <c r="E206" s="9">
        <v>4</v>
      </c>
      <c r="F206" s="9">
        <v>3</v>
      </c>
      <c r="G206" s="40"/>
      <c r="H206" s="40"/>
      <c r="I206" s="51"/>
      <c r="J206" s="40"/>
      <c r="K206" s="52"/>
      <c r="L206" s="40"/>
      <c r="M206" s="53"/>
      <c r="N206" s="52"/>
      <c r="O206" s="40"/>
      <c r="P206" s="40"/>
      <c r="Q206" s="51"/>
      <c r="R206" s="40"/>
      <c r="S206" s="52"/>
      <c r="T206" s="40"/>
      <c r="U206" s="53"/>
      <c r="V206" s="40"/>
      <c r="W206" s="40"/>
      <c r="X206" s="40"/>
      <c r="Y206" s="40"/>
    </row>
    <row r="207" spans="1:25" x14ac:dyDescent="0.2">
      <c r="A207" s="33"/>
      <c r="B207" s="32"/>
      <c r="C207" s="34"/>
      <c r="D207" s="32"/>
      <c r="E207" s="35"/>
      <c r="F207" s="34"/>
      <c r="G207" s="32"/>
      <c r="H207" s="32"/>
      <c r="I207" s="33"/>
      <c r="J207" s="32"/>
      <c r="K207" s="34"/>
      <c r="L207" s="32"/>
      <c r="M207" s="35"/>
      <c r="N207" s="36"/>
      <c r="O207" s="37"/>
      <c r="P207" s="32"/>
      <c r="Q207" s="33"/>
      <c r="R207" s="32"/>
      <c r="S207" s="34"/>
      <c r="T207" s="32"/>
      <c r="U207" s="35"/>
      <c r="V207" s="37"/>
      <c r="W207" s="37"/>
      <c r="X207" s="32"/>
      <c r="Y207" s="32"/>
    </row>
    <row r="208" spans="1:25" x14ac:dyDescent="0.2">
      <c r="A208" s="33"/>
      <c r="B208" s="32"/>
      <c r="C208" s="34"/>
      <c r="D208" s="32"/>
      <c r="E208" s="35"/>
      <c r="F208" s="34"/>
      <c r="G208" s="32"/>
      <c r="H208" s="32"/>
      <c r="I208" s="33"/>
      <c r="J208" s="32"/>
      <c r="K208" s="34"/>
      <c r="L208" s="32"/>
      <c r="M208" s="35"/>
      <c r="N208" s="36"/>
      <c r="O208" s="37"/>
      <c r="P208" s="32"/>
      <c r="Q208" s="33"/>
      <c r="R208" s="32"/>
      <c r="S208" s="34"/>
      <c r="T208" s="32"/>
      <c r="U208" s="35"/>
      <c r="V208" s="37"/>
      <c r="W208" s="37"/>
      <c r="X208" s="32"/>
      <c r="Y208" s="32"/>
    </row>
    <row r="209" spans="1:25" x14ac:dyDescent="0.2">
      <c r="A209" s="33"/>
      <c r="B209" s="32"/>
      <c r="C209" s="34"/>
      <c r="D209" s="32"/>
      <c r="E209" s="35"/>
      <c r="F209" s="34"/>
      <c r="G209" s="32"/>
      <c r="H209" s="32"/>
      <c r="I209" s="33"/>
      <c r="J209" s="32"/>
      <c r="K209" s="34"/>
      <c r="L209" s="32"/>
      <c r="M209" s="35"/>
      <c r="N209" s="36"/>
      <c r="O209" s="37"/>
      <c r="P209" s="32"/>
      <c r="Q209" s="33"/>
      <c r="R209" s="32"/>
      <c r="S209" s="34"/>
      <c r="T209" s="32"/>
      <c r="U209" s="35"/>
      <c r="V209" s="37"/>
      <c r="W209" s="37"/>
      <c r="X209" s="32"/>
      <c r="Y209" s="32"/>
    </row>
    <row r="210" spans="1:25" x14ac:dyDescent="0.2">
      <c r="A210" s="33"/>
      <c r="B210" s="32"/>
      <c r="C210" s="34"/>
      <c r="D210" s="32"/>
      <c r="E210" s="35"/>
      <c r="F210" s="34"/>
      <c r="G210" s="32"/>
      <c r="H210" s="32"/>
      <c r="I210" s="33"/>
      <c r="J210" s="32"/>
      <c r="K210" s="34"/>
      <c r="L210" s="32"/>
      <c r="M210" s="35"/>
      <c r="N210" s="36"/>
      <c r="O210" s="37"/>
      <c r="P210" s="32"/>
      <c r="Q210" s="33"/>
      <c r="R210" s="32"/>
      <c r="S210" s="34"/>
      <c r="T210" s="32"/>
      <c r="U210" s="35"/>
      <c r="V210" s="37"/>
      <c r="W210" s="37"/>
      <c r="X210" s="32"/>
      <c r="Y210" s="32"/>
    </row>
    <row r="211" spans="1:25" x14ac:dyDescent="0.2">
      <c r="A211" s="33"/>
      <c r="B211" s="32"/>
      <c r="C211" s="34"/>
      <c r="D211" s="32"/>
      <c r="E211" s="35"/>
      <c r="F211" s="34"/>
      <c r="G211" s="32"/>
      <c r="H211" s="32"/>
      <c r="I211" s="33"/>
      <c r="J211" s="32"/>
      <c r="K211" s="34"/>
      <c r="L211" s="32"/>
      <c r="M211" s="35"/>
      <c r="N211" s="36"/>
      <c r="O211" s="37"/>
      <c r="P211" s="32"/>
      <c r="Q211" s="33"/>
      <c r="R211" s="32"/>
      <c r="S211" s="34"/>
      <c r="T211" s="32"/>
      <c r="U211" s="35"/>
      <c r="V211" s="37"/>
      <c r="W211" s="37"/>
      <c r="X211" s="32"/>
      <c r="Y211" s="32"/>
    </row>
    <row r="212" spans="1:25" x14ac:dyDescent="0.2">
      <c r="A212" s="33"/>
      <c r="B212" s="32"/>
      <c r="C212" s="34"/>
      <c r="D212" s="32"/>
      <c r="E212" s="35"/>
      <c r="F212" s="34"/>
      <c r="G212" s="32"/>
      <c r="H212" s="32"/>
      <c r="I212" s="33"/>
      <c r="J212" s="32"/>
      <c r="K212" s="34"/>
      <c r="L212" s="32"/>
      <c r="M212" s="35"/>
      <c r="N212" s="36"/>
      <c r="O212" s="37"/>
      <c r="P212" s="32"/>
      <c r="Q212" s="33"/>
      <c r="R212" s="32"/>
      <c r="S212" s="34"/>
      <c r="T212" s="32"/>
      <c r="U212" s="35"/>
      <c r="V212" s="37"/>
      <c r="W212" s="37"/>
      <c r="X212" s="32"/>
      <c r="Y212" s="32"/>
    </row>
    <row r="213" spans="1:25" x14ac:dyDescent="0.2">
      <c r="A213" s="33"/>
      <c r="B213" s="32"/>
      <c r="C213" s="34"/>
      <c r="D213" s="32"/>
      <c r="E213" s="35"/>
      <c r="F213" s="34"/>
      <c r="G213" s="32"/>
      <c r="H213" s="32"/>
      <c r="I213" s="33"/>
      <c r="J213" s="32"/>
      <c r="K213" s="34"/>
      <c r="L213" s="32"/>
      <c r="M213" s="35"/>
      <c r="N213" s="36"/>
      <c r="O213" s="37"/>
      <c r="P213" s="32"/>
      <c r="Q213" s="33"/>
      <c r="R213" s="32"/>
      <c r="S213" s="34"/>
      <c r="T213" s="32"/>
      <c r="U213" s="35"/>
      <c r="V213" s="37"/>
      <c r="W213" s="37"/>
      <c r="X213" s="32"/>
      <c r="Y213" s="32"/>
    </row>
    <row r="214" spans="1:25" x14ac:dyDescent="0.2">
      <c r="A214" s="33"/>
      <c r="B214" s="32"/>
      <c r="C214" s="34"/>
      <c r="D214" s="32"/>
      <c r="E214" s="35"/>
      <c r="F214" s="34"/>
      <c r="G214" s="32"/>
      <c r="H214" s="32"/>
      <c r="I214" s="33"/>
      <c r="J214" s="32"/>
      <c r="K214" s="34"/>
      <c r="L214" s="32"/>
      <c r="M214" s="35"/>
      <c r="N214" s="36"/>
      <c r="O214" s="37"/>
      <c r="P214" s="32"/>
      <c r="Q214" s="33"/>
      <c r="R214" s="32"/>
      <c r="S214" s="34"/>
      <c r="T214" s="32"/>
      <c r="U214" s="35"/>
      <c r="V214" s="37"/>
      <c r="W214" s="37"/>
      <c r="X214" s="32"/>
      <c r="Y214" s="32"/>
    </row>
    <row r="215" spans="1:25" x14ac:dyDescent="0.2">
      <c r="A215" s="33"/>
      <c r="B215" s="32"/>
      <c r="C215" s="34"/>
      <c r="D215" s="32"/>
      <c r="E215" s="35"/>
      <c r="F215" s="34"/>
      <c r="G215" s="32"/>
      <c r="H215" s="32"/>
      <c r="I215" s="33"/>
      <c r="J215" s="32"/>
      <c r="K215" s="34"/>
      <c r="L215" s="32"/>
      <c r="M215" s="35"/>
      <c r="N215" s="36"/>
      <c r="O215" s="37"/>
      <c r="P215" s="32"/>
      <c r="Q215" s="33"/>
      <c r="R215" s="32"/>
      <c r="S215" s="34"/>
      <c r="T215" s="32"/>
      <c r="U215" s="35"/>
      <c r="V215" s="37"/>
      <c r="W215" s="37"/>
      <c r="X215" s="32"/>
      <c r="Y215" s="32"/>
    </row>
    <row r="216" spans="1:25" x14ac:dyDescent="0.2">
      <c r="A216" s="33"/>
      <c r="B216" s="32"/>
      <c r="C216" s="34"/>
      <c r="D216" s="32"/>
      <c r="E216" s="35"/>
      <c r="F216" s="34"/>
      <c r="G216" s="32"/>
      <c r="H216" s="32"/>
      <c r="I216" s="33"/>
      <c r="J216" s="32"/>
      <c r="K216" s="34"/>
      <c r="L216" s="32"/>
      <c r="M216" s="35"/>
      <c r="N216" s="36"/>
      <c r="O216" s="37"/>
      <c r="P216" s="32"/>
      <c r="Q216" s="33"/>
      <c r="R216" s="32"/>
      <c r="S216" s="34"/>
      <c r="T216" s="32"/>
      <c r="U216" s="35"/>
      <c r="V216" s="37"/>
      <c r="W216" s="37"/>
      <c r="X216" s="32"/>
      <c r="Y216" s="32"/>
    </row>
    <row r="217" spans="1:25" x14ac:dyDescent="0.2">
      <c r="A217" s="33"/>
      <c r="B217" s="32"/>
      <c r="C217" s="34"/>
      <c r="D217" s="32"/>
      <c r="E217" s="35"/>
      <c r="F217" s="34"/>
      <c r="G217" s="32"/>
      <c r="H217" s="32"/>
      <c r="I217" s="33"/>
      <c r="J217" s="32"/>
      <c r="K217" s="34"/>
      <c r="L217" s="32"/>
      <c r="M217" s="35"/>
      <c r="N217" s="36"/>
      <c r="O217" s="37"/>
      <c r="P217" s="32"/>
      <c r="Q217" s="33"/>
      <c r="R217" s="32"/>
      <c r="S217" s="34"/>
      <c r="T217" s="32"/>
      <c r="U217" s="35"/>
      <c r="V217" s="37"/>
      <c r="W217" s="37"/>
      <c r="X217" s="32"/>
      <c r="Y217" s="32"/>
    </row>
    <row r="218" spans="1:25" x14ac:dyDescent="0.2">
      <c r="A218" s="33"/>
      <c r="B218" s="32"/>
      <c r="C218" s="34"/>
      <c r="D218" s="32"/>
      <c r="E218" s="35"/>
      <c r="F218" s="34"/>
      <c r="G218" s="32"/>
      <c r="H218" s="32"/>
      <c r="I218" s="33"/>
      <c r="J218" s="32"/>
      <c r="K218" s="34"/>
      <c r="L218" s="32"/>
      <c r="M218" s="35"/>
      <c r="N218" s="36"/>
      <c r="O218" s="37"/>
      <c r="P218" s="32"/>
      <c r="Q218" s="33"/>
      <c r="R218" s="32"/>
      <c r="S218" s="34"/>
      <c r="T218" s="32"/>
      <c r="U218" s="35"/>
      <c r="V218" s="37"/>
      <c r="W218" s="37"/>
      <c r="X218" s="32"/>
      <c r="Y218" s="32"/>
    </row>
    <row r="219" spans="1:25" x14ac:dyDescent="0.2">
      <c r="X219" s="32"/>
      <c r="Y219" s="32"/>
    </row>
    <row r="220" spans="1:25" x14ac:dyDescent="0.2">
      <c r="X220" s="32"/>
      <c r="Y220" s="32"/>
    </row>
    <row r="221" spans="1:25" x14ac:dyDescent="0.2">
      <c r="X221" s="32"/>
      <c r="Y221" s="32"/>
    </row>
    <row r="222" spans="1:25" x14ac:dyDescent="0.2">
      <c r="X222" s="32"/>
      <c r="Y222" s="32"/>
    </row>
    <row r="223" spans="1:25" x14ac:dyDescent="0.2">
      <c r="X223" s="32"/>
      <c r="Y223" s="32"/>
    </row>
    <row r="224" spans="1:25" x14ac:dyDescent="0.2">
      <c r="X224" s="32"/>
      <c r="Y224" s="32"/>
    </row>
    <row r="225" spans="24:25" x14ac:dyDescent="0.2">
      <c r="X225" s="32"/>
      <c r="Y225" s="32"/>
    </row>
    <row r="226" spans="24:25" x14ac:dyDescent="0.2">
      <c r="X226" s="32"/>
      <c r="Y226" s="32"/>
    </row>
    <row r="227" spans="24:25" x14ac:dyDescent="0.2">
      <c r="X227" s="32"/>
      <c r="Y227" s="32"/>
    </row>
    <row r="228" spans="24:25" x14ac:dyDescent="0.2">
      <c r="X228" s="32"/>
      <c r="Y228" s="32"/>
    </row>
    <row r="229" spans="24:25" x14ac:dyDescent="0.2">
      <c r="X229" s="32"/>
      <c r="Y229" s="32"/>
    </row>
    <row r="230" spans="24:25" x14ac:dyDescent="0.2">
      <c r="X230" s="32"/>
      <c r="Y230" s="32"/>
    </row>
    <row r="231" spans="24:25" x14ac:dyDescent="0.2">
      <c r="X231" s="32"/>
      <c r="Y231" s="32"/>
    </row>
    <row r="232" spans="24:25" x14ac:dyDescent="0.2">
      <c r="X232" s="32"/>
      <c r="Y232" s="32"/>
    </row>
    <row r="233" spans="24:25" x14ac:dyDescent="0.2">
      <c r="X233" s="32"/>
      <c r="Y233" s="32"/>
    </row>
    <row r="234" spans="24:25" x14ac:dyDescent="0.2">
      <c r="X234" s="32"/>
      <c r="Y234" s="32"/>
    </row>
    <row r="235" spans="24:25" x14ac:dyDescent="0.2">
      <c r="X235" s="32"/>
      <c r="Y235" s="32"/>
    </row>
    <row r="236" spans="24:25" x14ac:dyDescent="0.2">
      <c r="X236" s="32"/>
      <c r="Y236" s="32"/>
    </row>
    <row r="237" spans="24:25" x14ac:dyDescent="0.2">
      <c r="X237" s="32"/>
      <c r="Y237" s="32"/>
    </row>
    <row r="238" spans="24:25" x14ac:dyDescent="0.2">
      <c r="X238" s="32"/>
      <c r="Y238" s="32"/>
    </row>
    <row r="239" spans="24:25" x14ac:dyDescent="0.2">
      <c r="X239" s="32"/>
      <c r="Y239" s="32"/>
    </row>
    <row r="240" spans="24:25" x14ac:dyDescent="0.2">
      <c r="X240" s="32"/>
      <c r="Y240" s="32"/>
    </row>
    <row r="241" spans="24:25" x14ac:dyDescent="0.2">
      <c r="X241" s="32"/>
      <c r="Y241" s="32"/>
    </row>
    <row r="242" spans="24:25" x14ac:dyDescent="0.2">
      <c r="X242" s="32"/>
      <c r="Y242" s="32"/>
    </row>
    <row r="243" spans="24:25" x14ac:dyDescent="0.2">
      <c r="X243" s="32"/>
      <c r="Y243" s="32"/>
    </row>
    <row r="244" spans="24:25" x14ac:dyDescent="0.2">
      <c r="X244" s="32"/>
      <c r="Y244" s="32"/>
    </row>
    <row r="245" spans="24:25" x14ac:dyDescent="0.2">
      <c r="X245" s="32"/>
      <c r="Y245" s="32"/>
    </row>
    <row r="246" spans="24:25" x14ac:dyDescent="0.2">
      <c r="X246" s="32"/>
      <c r="Y246" s="32"/>
    </row>
    <row r="247" spans="24:25" x14ac:dyDescent="0.2">
      <c r="X247" s="32"/>
      <c r="Y247" s="32"/>
    </row>
    <row r="248" spans="24:25" x14ac:dyDescent="0.2">
      <c r="X248" s="32"/>
      <c r="Y248" s="32"/>
    </row>
    <row r="249" spans="24:25" x14ac:dyDescent="0.2">
      <c r="X249" s="32"/>
      <c r="Y249" s="32"/>
    </row>
    <row r="250" spans="24:25" x14ac:dyDescent="0.2">
      <c r="X250" s="32"/>
      <c r="Y250" s="32"/>
    </row>
    <row r="251" spans="24:25" x14ac:dyDescent="0.2">
      <c r="X251" s="32"/>
      <c r="Y251" s="32"/>
    </row>
    <row r="252" spans="24:25" x14ac:dyDescent="0.2">
      <c r="X252" s="32"/>
      <c r="Y252" s="32"/>
    </row>
    <row r="253" spans="24:25" x14ac:dyDescent="0.2">
      <c r="X253" s="32"/>
      <c r="Y253" s="32"/>
    </row>
    <row r="254" spans="24:25" x14ac:dyDescent="0.2">
      <c r="X254" s="32"/>
      <c r="Y254" s="32"/>
    </row>
    <row r="255" spans="24:25" x14ac:dyDescent="0.2">
      <c r="X255" s="32"/>
      <c r="Y255" s="32"/>
    </row>
    <row r="256" spans="24:25" x14ac:dyDescent="0.2">
      <c r="X256" s="32"/>
      <c r="Y256" s="32"/>
    </row>
    <row r="257" spans="24:25" x14ac:dyDescent="0.2">
      <c r="X257" s="32"/>
      <c r="Y257" s="32"/>
    </row>
    <row r="258" spans="24:25" x14ac:dyDescent="0.2">
      <c r="X258" s="32"/>
      <c r="Y258" s="32"/>
    </row>
    <row r="259" spans="24:25" x14ac:dyDescent="0.2">
      <c r="X259" s="32"/>
      <c r="Y259" s="32"/>
    </row>
    <row r="260" spans="24:25" x14ac:dyDescent="0.2">
      <c r="X260" s="32"/>
      <c r="Y260" s="32"/>
    </row>
    <row r="261" spans="24:25" x14ac:dyDescent="0.2">
      <c r="X261" s="32"/>
      <c r="Y261" s="32"/>
    </row>
    <row r="262" spans="24:25" x14ac:dyDescent="0.2">
      <c r="X262" s="32"/>
      <c r="Y262" s="32"/>
    </row>
    <row r="263" spans="24:25" x14ac:dyDescent="0.2">
      <c r="X263" s="32"/>
      <c r="Y263" s="32"/>
    </row>
    <row r="264" spans="24:25" x14ac:dyDescent="0.2">
      <c r="X264" s="32"/>
      <c r="Y264" s="32"/>
    </row>
    <row r="265" spans="24:25" x14ac:dyDescent="0.2">
      <c r="X265" s="32"/>
      <c r="Y265" s="32"/>
    </row>
    <row r="266" spans="24:25" x14ac:dyDescent="0.2">
      <c r="X266" s="32"/>
      <c r="Y266" s="32"/>
    </row>
    <row r="267" spans="24:25" x14ac:dyDescent="0.2">
      <c r="X267" s="32"/>
      <c r="Y267" s="32"/>
    </row>
    <row r="268" spans="24:25" x14ac:dyDescent="0.2">
      <c r="X268" s="32"/>
      <c r="Y268" s="32"/>
    </row>
    <row r="269" spans="24:25" x14ac:dyDescent="0.2">
      <c r="X269" s="32"/>
      <c r="Y269" s="32"/>
    </row>
    <row r="270" spans="24:25" x14ac:dyDescent="0.2">
      <c r="X270" s="32"/>
      <c r="Y270" s="32"/>
    </row>
    <row r="271" spans="24:25" x14ac:dyDescent="0.2">
      <c r="X271" s="32"/>
      <c r="Y271" s="32"/>
    </row>
    <row r="272" spans="24:25" x14ac:dyDescent="0.2">
      <c r="X272" s="32"/>
      <c r="Y272" s="32"/>
    </row>
    <row r="273" spans="24:25" x14ac:dyDescent="0.2">
      <c r="X273" s="32"/>
      <c r="Y273" s="32"/>
    </row>
    <row r="274" spans="24:25" x14ac:dyDescent="0.2">
      <c r="X274" s="32"/>
      <c r="Y274" s="32"/>
    </row>
    <row r="275" spans="24:25" x14ac:dyDescent="0.2">
      <c r="X275" s="32"/>
      <c r="Y275" s="32"/>
    </row>
    <row r="276" spans="24:25" x14ac:dyDescent="0.2">
      <c r="X276" s="32"/>
      <c r="Y276" s="32"/>
    </row>
    <row r="277" spans="24:25" x14ac:dyDescent="0.2">
      <c r="X277" s="32"/>
      <c r="Y277" s="32"/>
    </row>
    <row r="278" spans="24:25" x14ac:dyDescent="0.2">
      <c r="X278" s="32"/>
      <c r="Y278" s="32"/>
    </row>
    <row r="279" spans="24:25" x14ac:dyDescent="0.2">
      <c r="X279" s="32"/>
      <c r="Y279" s="32"/>
    </row>
    <row r="280" spans="24:25" x14ac:dyDescent="0.2">
      <c r="X280" s="32"/>
      <c r="Y280" s="32"/>
    </row>
    <row r="281" spans="24:25" x14ac:dyDescent="0.2">
      <c r="X281" s="32"/>
      <c r="Y281" s="32"/>
    </row>
    <row r="282" spans="24:25" x14ac:dyDescent="0.2">
      <c r="X282" s="32"/>
      <c r="Y282" s="32"/>
    </row>
    <row r="283" spans="24:25" x14ac:dyDescent="0.2">
      <c r="X283" s="32"/>
      <c r="Y283" s="32"/>
    </row>
    <row r="284" spans="24:25" x14ac:dyDescent="0.2">
      <c r="X284" s="32"/>
      <c r="Y284" s="32"/>
    </row>
    <row r="285" spans="24:25" x14ac:dyDescent="0.2">
      <c r="X285" s="32"/>
      <c r="Y285" s="32"/>
    </row>
    <row r="286" spans="24:25" x14ac:dyDescent="0.2">
      <c r="X286" s="32"/>
      <c r="Y286" s="32"/>
    </row>
    <row r="287" spans="24:25" x14ac:dyDescent="0.2">
      <c r="X287" s="32"/>
      <c r="Y287" s="32"/>
    </row>
    <row r="288" spans="24:25" x14ac:dyDescent="0.2">
      <c r="X288" s="32"/>
      <c r="Y288" s="32"/>
    </row>
    <row r="289" spans="24:25" x14ac:dyDescent="0.2">
      <c r="X289" s="32"/>
      <c r="Y289" s="32"/>
    </row>
    <row r="290" spans="24:25" x14ac:dyDescent="0.2">
      <c r="X290" s="32"/>
      <c r="Y290" s="32"/>
    </row>
    <row r="291" spans="24:25" x14ac:dyDescent="0.2">
      <c r="X291" s="32"/>
      <c r="Y291" s="32"/>
    </row>
    <row r="292" spans="24:25" x14ac:dyDescent="0.2">
      <c r="X292" s="32"/>
      <c r="Y292" s="32"/>
    </row>
    <row r="293" spans="24:25" x14ac:dyDescent="0.2">
      <c r="X293" s="32"/>
      <c r="Y293" s="32"/>
    </row>
    <row r="294" spans="24:25" x14ac:dyDescent="0.2">
      <c r="X294" s="32"/>
      <c r="Y294" s="32"/>
    </row>
    <row r="295" spans="24:25" x14ac:dyDescent="0.2">
      <c r="X295" s="32"/>
      <c r="Y295" s="32"/>
    </row>
    <row r="296" spans="24:25" x14ac:dyDescent="0.2">
      <c r="X296" s="32"/>
      <c r="Y296" s="32"/>
    </row>
    <row r="297" spans="24:25" x14ac:dyDescent="0.2">
      <c r="X297" s="32"/>
      <c r="Y297" s="32"/>
    </row>
    <row r="298" spans="24:25" x14ac:dyDescent="0.2">
      <c r="X298" s="32"/>
      <c r="Y298" s="32"/>
    </row>
    <row r="299" spans="24:25" ht="12.9" customHeight="1" x14ac:dyDescent="0.2">
      <c r="X299" s="32"/>
      <c r="Y299" s="32"/>
    </row>
    <row r="300" spans="24:25" ht="12.9" customHeight="1" x14ac:dyDescent="0.2">
      <c r="X300" s="32"/>
      <c r="Y300" s="32"/>
    </row>
    <row r="301" spans="24:25" ht="12.9" customHeight="1" x14ac:dyDescent="0.2">
      <c r="X301" s="32"/>
      <c r="Y301" s="32"/>
    </row>
    <row r="302" spans="24:25" ht="12.9" customHeight="1" x14ac:dyDescent="0.2">
      <c r="X302" s="32"/>
      <c r="Y302" s="32"/>
    </row>
    <row r="303" spans="24:25" ht="12.9" customHeight="1" x14ac:dyDescent="0.2">
      <c r="X303" s="32"/>
      <c r="Y303" s="32"/>
    </row>
    <row r="304" spans="24:25" ht="12.9" customHeight="1" x14ac:dyDescent="0.2">
      <c r="X304" s="32"/>
      <c r="Y304" s="32"/>
    </row>
    <row r="305" spans="24:25" ht="12.9" customHeight="1" x14ac:dyDescent="0.2">
      <c r="X305" s="32"/>
      <c r="Y305" s="32"/>
    </row>
    <row r="306" spans="24:25" ht="12.9" customHeight="1" x14ac:dyDescent="0.2">
      <c r="X306" s="32"/>
      <c r="Y306" s="32"/>
    </row>
    <row r="307" spans="24:25" ht="12.9" customHeight="1" x14ac:dyDescent="0.2">
      <c r="X307" s="32"/>
      <c r="Y307" s="32"/>
    </row>
    <row r="308" spans="24:25" ht="12.9" customHeight="1" x14ac:dyDescent="0.2">
      <c r="X308" s="32"/>
      <c r="Y308" s="32"/>
    </row>
    <row r="309" spans="24:25" ht="12.9" customHeight="1" x14ac:dyDescent="0.2">
      <c r="X309" s="32"/>
      <c r="Y309" s="32"/>
    </row>
    <row r="310" spans="24:25" ht="12.9" customHeight="1" x14ac:dyDescent="0.2">
      <c r="X310" s="32"/>
      <c r="Y310" s="32"/>
    </row>
    <row r="311" spans="24:25" ht="12.9" customHeight="1" x14ac:dyDescent="0.2">
      <c r="X311" s="32"/>
      <c r="Y311" s="32"/>
    </row>
    <row r="312" spans="24:25" ht="12.9" customHeight="1" x14ac:dyDescent="0.2">
      <c r="X312" s="32"/>
      <c r="Y312" s="32"/>
    </row>
    <row r="313" spans="24:25" ht="12.9" customHeight="1" x14ac:dyDescent="0.2">
      <c r="X313" s="32"/>
      <c r="Y313" s="32"/>
    </row>
    <row r="314" spans="24:25" ht="12.9" customHeight="1" x14ac:dyDescent="0.2">
      <c r="X314" s="32"/>
      <c r="Y314" s="32"/>
    </row>
    <row r="315" spans="24:25" ht="12.9" customHeight="1" x14ac:dyDescent="0.2">
      <c r="X315" s="32"/>
      <c r="Y315" s="32"/>
    </row>
    <row r="316" spans="24:25" ht="12.9" customHeight="1" x14ac:dyDescent="0.2">
      <c r="X316" s="32"/>
      <c r="Y316" s="32"/>
    </row>
    <row r="317" spans="24:25" ht="12.9" customHeight="1" x14ac:dyDescent="0.2">
      <c r="X317" s="32"/>
      <c r="Y317" s="32"/>
    </row>
  </sheetData>
  <sheetProtection sheet="1" objects="1" scenarios="1"/>
  <mergeCells count="618">
    <mergeCell ref="F197:G197"/>
    <mergeCell ref="N197:O197"/>
    <mergeCell ref="V197:W197"/>
    <mergeCell ref="F198:G198"/>
    <mergeCell ref="N198:O198"/>
    <mergeCell ref="V198:W198"/>
    <mergeCell ref="F195:G195"/>
    <mergeCell ref="N195:O195"/>
    <mergeCell ref="V195:W195"/>
    <mergeCell ref="F196:G196"/>
    <mergeCell ref="N196:O196"/>
    <mergeCell ref="V196:W196"/>
    <mergeCell ref="F193:G193"/>
    <mergeCell ref="N193:O193"/>
    <mergeCell ref="V193:W193"/>
    <mergeCell ref="F194:G194"/>
    <mergeCell ref="N194:O194"/>
    <mergeCell ref="V194:W194"/>
    <mergeCell ref="F191:G191"/>
    <mergeCell ref="N191:O191"/>
    <mergeCell ref="V191:W191"/>
    <mergeCell ref="F192:G192"/>
    <mergeCell ref="N192:O192"/>
    <mergeCell ref="V192:W192"/>
    <mergeCell ref="F189:G189"/>
    <mergeCell ref="N189:O189"/>
    <mergeCell ref="V189:W189"/>
    <mergeCell ref="F190:G190"/>
    <mergeCell ref="N190:O190"/>
    <mergeCell ref="V190:W190"/>
    <mergeCell ref="F187:G187"/>
    <mergeCell ref="N187:O187"/>
    <mergeCell ref="V187:W187"/>
    <mergeCell ref="F188:G188"/>
    <mergeCell ref="N188:O188"/>
    <mergeCell ref="V188:W188"/>
    <mergeCell ref="F185:G185"/>
    <mergeCell ref="N185:O185"/>
    <mergeCell ref="V185:W185"/>
    <mergeCell ref="F186:G186"/>
    <mergeCell ref="N186:O186"/>
    <mergeCell ref="V186:W186"/>
    <mergeCell ref="F183:G183"/>
    <mergeCell ref="N183:O183"/>
    <mergeCell ref="V183:W183"/>
    <mergeCell ref="F184:G184"/>
    <mergeCell ref="N184:O184"/>
    <mergeCell ref="V184:W184"/>
    <mergeCell ref="F181:G181"/>
    <mergeCell ref="N181:O181"/>
    <mergeCell ref="V181:W181"/>
    <mergeCell ref="F182:G182"/>
    <mergeCell ref="N182:O182"/>
    <mergeCell ref="V182:W182"/>
    <mergeCell ref="F179:G179"/>
    <mergeCell ref="N179:O179"/>
    <mergeCell ref="V179:W179"/>
    <mergeCell ref="F180:G180"/>
    <mergeCell ref="N180:O180"/>
    <mergeCell ref="V180:W180"/>
    <mergeCell ref="F177:G177"/>
    <mergeCell ref="N177:O177"/>
    <mergeCell ref="V177:W177"/>
    <mergeCell ref="F178:G178"/>
    <mergeCell ref="N178:O178"/>
    <mergeCell ref="V178:W178"/>
    <mergeCell ref="F175:G175"/>
    <mergeCell ref="N175:O175"/>
    <mergeCell ref="V175:W175"/>
    <mergeCell ref="F176:G176"/>
    <mergeCell ref="N176:O176"/>
    <mergeCell ref="V176:W176"/>
    <mergeCell ref="F173:G173"/>
    <mergeCell ref="N173:O173"/>
    <mergeCell ref="V173:W173"/>
    <mergeCell ref="F174:G174"/>
    <mergeCell ref="N174:O174"/>
    <mergeCell ref="V174:W174"/>
    <mergeCell ref="F171:G171"/>
    <mergeCell ref="N171:O171"/>
    <mergeCell ref="V171:W171"/>
    <mergeCell ref="F172:G172"/>
    <mergeCell ref="N172:O172"/>
    <mergeCell ref="V172:W172"/>
    <mergeCell ref="F169:G169"/>
    <mergeCell ref="N169:O169"/>
    <mergeCell ref="V169:W169"/>
    <mergeCell ref="F170:G170"/>
    <mergeCell ref="N170:O170"/>
    <mergeCell ref="V170:W170"/>
    <mergeCell ref="F167:G167"/>
    <mergeCell ref="N167:O167"/>
    <mergeCell ref="V167:W167"/>
    <mergeCell ref="F168:G168"/>
    <mergeCell ref="N168:O168"/>
    <mergeCell ref="V168:W168"/>
    <mergeCell ref="F165:G165"/>
    <mergeCell ref="N165:O165"/>
    <mergeCell ref="V165:W165"/>
    <mergeCell ref="F166:G166"/>
    <mergeCell ref="N166:O166"/>
    <mergeCell ref="V166:W166"/>
    <mergeCell ref="F163:G163"/>
    <mergeCell ref="N163:O163"/>
    <mergeCell ref="V163:W163"/>
    <mergeCell ref="F164:G164"/>
    <mergeCell ref="N164:O164"/>
    <mergeCell ref="V164:W164"/>
    <mergeCell ref="F161:G161"/>
    <mergeCell ref="N161:O161"/>
    <mergeCell ref="V161:W161"/>
    <mergeCell ref="F162:G162"/>
    <mergeCell ref="N162:O162"/>
    <mergeCell ref="V162:W162"/>
    <mergeCell ref="F159:G159"/>
    <mergeCell ref="N159:O159"/>
    <mergeCell ref="V159:W159"/>
    <mergeCell ref="F160:G160"/>
    <mergeCell ref="N160:O160"/>
    <mergeCell ref="V160:W160"/>
    <mergeCell ref="F157:G157"/>
    <mergeCell ref="N157:O157"/>
    <mergeCell ref="V157:W157"/>
    <mergeCell ref="F158:G158"/>
    <mergeCell ref="N158:O158"/>
    <mergeCell ref="V158:W158"/>
    <mergeCell ref="F155:G155"/>
    <mergeCell ref="N155:O155"/>
    <mergeCell ref="V155:W155"/>
    <mergeCell ref="F156:G156"/>
    <mergeCell ref="N156:O156"/>
    <mergeCell ref="V156:W156"/>
    <mergeCell ref="F153:G153"/>
    <mergeCell ref="N153:O153"/>
    <mergeCell ref="V153:W153"/>
    <mergeCell ref="F154:G154"/>
    <mergeCell ref="N154:O154"/>
    <mergeCell ref="V154:W154"/>
    <mergeCell ref="F151:G151"/>
    <mergeCell ref="N151:O151"/>
    <mergeCell ref="V151:W151"/>
    <mergeCell ref="F152:G152"/>
    <mergeCell ref="N152:O152"/>
    <mergeCell ref="V152:W152"/>
    <mergeCell ref="F149:G149"/>
    <mergeCell ref="N149:O149"/>
    <mergeCell ref="V149:W149"/>
    <mergeCell ref="F150:G150"/>
    <mergeCell ref="N150:O150"/>
    <mergeCell ref="V150:W150"/>
    <mergeCell ref="F147:G147"/>
    <mergeCell ref="N147:O147"/>
    <mergeCell ref="V147:W147"/>
    <mergeCell ref="F148:G148"/>
    <mergeCell ref="N148:O148"/>
    <mergeCell ref="V148:W148"/>
    <mergeCell ref="F145:G145"/>
    <mergeCell ref="N145:O145"/>
    <mergeCell ref="V145:W145"/>
    <mergeCell ref="F146:G146"/>
    <mergeCell ref="N146:O146"/>
    <mergeCell ref="V146:W146"/>
    <mergeCell ref="F143:G143"/>
    <mergeCell ref="N143:O143"/>
    <mergeCell ref="V143:W143"/>
    <mergeCell ref="F144:G144"/>
    <mergeCell ref="N144:O144"/>
    <mergeCell ref="V144:W144"/>
    <mergeCell ref="F141:G141"/>
    <mergeCell ref="N141:O141"/>
    <mergeCell ref="V141:W141"/>
    <mergeCell ref="F142:G142"/>
    <mergeCell ref="N142:O142"/>
    <mergeCell ref="V142:W142"/>
    <mergeCell ref="F139:G139"/>
    <mergeCell ref="N139:O139"/>
    <mergeCell ref="V139:W139"/>
    <mergeCell ref="F140:G140"/>
    <mergeCell ref="N140:O140"/>
    <mergeCell ref="V140:W140"/>
    <mergeCell ref="F137:G137"/>
    <mergeCell ref="N137:O137"/>
    <mergeCell ref="V137:W137"/>
    <mergeCell ref="F138:G138"/>
    <mergeCell ref="N138:O138"/>
    <mergeCell ref="V138:W138"/>
    <mergeCell ref="F135:G135"/>
    <mergeCell ref="N135:O135"/>
    <mergeCell ref="V135:W135"/>
    <mergeCell ref="F136:G136"/>
    <mergeCell ref="N136:O136"/>
    <mergeCell ref="V136:W136"/>
    <mergeCell ref="F133:G133"/>
    <mergeCell ref="N133:O133"/>
    <mergeCell ref="V133:W133"/>
    <mergeCell ref="F134:G134"/>
    <mergeCell ref="N134:O134"/>
    <mergeCell ref="V134:W134"/>
    <mergeCell ref="F131:G131"/>
    <mergeCell ref="N131:O131"/>
    <mergeCell ref="V131:W131"/>
    <mergeCell ref="F132:G132"/>
    <mergeCell ref="N132:O132"/>
    <mergeCell ref="V132:W132"/>
    <mergeCell ref="F129:G129"/>
    <mergeCell ref="N129:O129"/>
    <mergeCell ref="V129:W129"/>
    <mergeCell ref="F130:G130"/>
    <mergeCell ref="N130:O130"/>
    <mergeCell ref="V130:W130"/>
    <mergeCell ref="F127:G127"/>
    <mergeCell ref="N127:O127"/>
    <mergeCell ref="V127:W127"/>
    <mergeCell ref="F128:G128"/>
    <mergeCell ref="N128:O128"/>
    <mergeCell ref="V128:W128"/>
    <mergeCell ref="F125:G125"/>
    <mergeCell ref="N125:O125"/>
    <mergeCell ref="V125:W125"/>
    <mergeCell ref="F126:G126"/>
    <mergeCell ref="N126:O126"/>
    <mergeCell ref="V126:W126"/>
    <mergeCell ref="F123:G123"/>
    <mergeCell ref="N123:O123"/>
    <mergeCell ref="V123:W123"/>
    <mergeCell ref="F124:G124"/>
    <mergeCell ref="N124:O124"/>
    <mergeCell ref="V124:W124"/>
    <mergeCell ref="F121:G121"/>
    <mergeCell ref="N121:O121"/>
    <mergeCell ref="V121:W121"/>
    <mergeCell ref="F122:G122"/>
    <mergeCell ref="N122:O122"/>
    <mergeCell ref="V122:W122"/>
    <mergeCell ref="F119:G119"/>
    <mergeCell ref="N119:O119"/>
    <mergeCell ref="V119:W119"/>
    <mergeCell ref="F120:G120"/>
    <mergeCell ref="N120:O120"/>
    <mergeCell ref="V120:W120"/>
    <mergeCell ref="F117:G117"/>
    <mergeCell ref="N117:O117"/>
    <mergeCell ref="V117:W117"/>
    <mergeCell ref="F118:G118"/>
    <mergeCell ref="N118:O118"/>
    <mergeCell ref="V118:W118"/>
    <mergeCell ref="F115:G115"/>
    <mergeCell ref="N115:O115"/>
    <mergeCell ref="V115:W115"/>
    <mergeCell ref="F116:G116"/>
    <mergeCell ref="N116:O116"/>
    <mergeCell ref="V116:W116"/>
    <mergeCell ref="F113:G113"/>
    <mergeCell ref="N113:O113"/>
    <mergeCell ref="V113:W113"/>
    <mergeCell ref="F114:G114"/>
    <mergeCell ref="N114:O114"/>
    <mergeCell ref="V114:W114"/>
    <mergeCell ref="F111:G111"/>
    <mergeCell ref="N111:O111"/>
    <mergeCell ref="V111:W111"/>
    <mergeCell ref="F112:G112"/>
    <mergeCell ref="N112:O112"/>
    <mergeCell ref="V112:W112"/>
    <mergeCell ref="F109:G109"/>
    <mergeCell ref="N109:O109"/>
    <mergeCell ref="V109:W109"/>
    <mergeCell ref="F110:G110"/>
    <mergeCell ref="N110:O110"/>
    <mergeCell ref="V110:W110"/>
    <mergeCell ref="F107:G107"/>
    <mergeCell ref="N107:O107"/>
    <mergeCell ref="V107:W107"/>
    <mergeCell ref="F108:G108"/>
    <mergeCell ref="N108:O108"/>
    <mergeCell ref="V108:W108"/>
    <mergeCell ref="F105:G105"/>
    <mergeCell ref="N105:O105"/>
    <mergeCell ref="V105:W105"/>
    <mergeCell ref="F106:G106"/>
    <mergeCell ref="N106:O106"/>
    <mergeCell ref="V106:W106"/>
    <mergeCell ref="F103:G103"/>
    <mergeCell ref="N103:O103"/>
    <mergeCell ref="V103:W103"/>
    <mergeCell ref="F104:G104"/>
    <mergeCell ref="N104:O104"/>
    <mergeCell ref="V104:W104"/>
    <mergeCell ref="F102:G102"/>
    <mergeCell ref="N102:O102"/>
    <mergeCell ref="V102:W102"/>
    <mergeCell ref="J100:J101"/>
    <mergeCell ref="K100:K101"/>
    <mergeCell ref="L100:L101"/>
    <mergeCell ref="M100:M101"/>
    <mergeCell ref="N100:O101"/>
    <mergeCell ref="Q100:Q101"/>
    <mergeCell ref="F99:G99"/>
    <mergeCell ref="N99:O99"/>
    <mergeCell ref="V99:W99"/>
    <mergeCell ref="A100:A101"/>
    <mergeCell ref="B100:B101"/>
    <mergeCell ref="C100:C101"/>
    <mergeCell ref="D100:D101"/>
    <mergeCell ref="E100:E101"/>
    <mergeCell ref="F100:G101"/>
    <mergeCell ref="I100:I101"/>
    <mergeCell ref="R100:R101"/>
    <mergeCell ref="S100:S101"/>
    <mergeCell ref="T100:T101"/>
    <mergeCell ref="U100:U101"/>
    <mergeCell ref="V100:W101"/>
    <mergeCell ref="F97:G97"/>
    <mergeCell ref="N97:O97"/>
    <mergeCell ref="V97:W97"/>
    <mergeCell ref="F98:G98"/>
    <mergeCell ref="N98:O98"/>
    <mergeCell ref="V98:W98"/>
    <mergeCell ref="F95:G95"/>
    <mergeCell ref="N95:O95"/>
    <mergeCell ref="V95:W95"/>
    <mergeCell ref="F96:G96"/>
    <mergeCell ref="N96:O96"/>
    <mergeCell ref="V96:W96"/>
    <mergeCell ref="F93:G93"/>
    <mergeCell ref="N93:O93"/>
    <mergeCell ref="V93:W93"/>
    <mergeCell ref="F94:G94"/>
    <mergeCell ref="N94:O94"/>
    <mergeCell ref="V94:W94"/>
    <mergeCell ref="F91:G91"/>
    <mergeCell ref="N91:O91"/>
    <mergeCell ref="V91:W91"/>
    <mergeCell ref="F92:G92"/>
    <mergeCell ref="N92:O92"/>
    <mergeCell ref="V92:W92"/>
    <mergeCell ref="F89:G89"/>
    <mergeCell ref="N89:O89"/>
    <mergeCell ref="V89:W89"/>
    <mergeCell ref="F90:G90"/>
    <mergeCell ref="N90:O90"/>
    <mergeCell ref="V90:W90"/>
    <mergeCell ref="F87:G87"/>
    <mergeCell ref="N87:O87"/>
    <mergeCell ref="V87:W87"/>
    <mergeCell ref="F88:G88"/>
    <mergeCell ref="N88:O88"/>
    <mergeCell ref="V88:W88"/>
    <mergeCell ref="F85:G85"/>
    <mergeCell ref="N85:O85"/>
    <mergeCell ref="V85:W85"/>
    <mergeCell ref="F86:G86"/>
    <mergeCell ref="N86:O86"/>
    <mergeCell ref="V86:W86"/>
    <mergeCell ref="F83:G83"/>
    <mergeCell ref="N83:O83"/>
    <mergeCell ref="V83:W83"/>
    <mergeCell ref="F84:G84"/>
    <mergeCell ref="N84:O84"/>
    <mergeCell ref="V84:W84"/>
    <mergeCell ref="F81:G81"/>
    <mergeCell ref="N81:O81"/>
    <mergeCell ref="V81:W81"/>
    <mergeCell ref="F82:G82"/>
    <mergeCell ref="N82:O82"/>
    <mergeCell ref="V82:W82"/>
    <mergeCell ref="F79:G79"/>
    <mergeCell ref="N79:O79"/>
    <mergeCell ref="V79:W79"/>
    <mergeCell ref="F80:G80"/>
    <mergeCell ref="N80:O80"/>
    <mergeCell ref="V80:W80"/>
    <mergeCell ref="F77:G77"/>
    <mergeCell ref="N77:O77"/>
    <mergeCell ref="V77:W77"/>
    <mergeCell ref="F78:G78"/>
    <mergeCell ref="N78:O78"/>
    <mergeCell ref="V78:W78"/>
    <mergeCell ref="F75:G75"/>
    <mergeCell ref="N75:O75"/>
    <mergeCell ref="V75:W75"/>
    <mergeCell ref="F76:G76"/>
    <mergeCell ref="N76:O76"/>
    <mergeCell ref="V76:W76"/>
    <mergeCell ref="F73:G73"/>
    <mergeCell ref="N73:O73"/>
    <mergeCell ref="V73:W73"/>
    <mergeCell ref="F74:G74"/>
    <mergeCell ref="N74:O74"/>
    <mergeCell ref="V74:W74"/>
    <mergeCell ref="F71:G71"/>
    <mergeCell ref="N71:O71"/>
    <mergeCell ref="V71:W71"/>
    <mergeCell ref="F72:G72"/>
    <mergeCell ref="N72:O72"/>
    <mergeCell ref="V72:W72"/>
    <mergeCell ref="F69:G69"/>
    <mergeCell ref="N69:O69"/>
    <mergeCell ref="V69:W69"/>
    <mergeCell ref="F70:G70"/>
    <mergeCell ref="N70:O70"/>
    <mergeCell ref="V70:W70"/>
    <mergeCell ref="F67:G67"/>
    <mergeCell ref="N67:O67"/>
    <mergeCell ref="V67:W67"/>
    <mergeCell ref="F68:G68"/>
    <mergeCell ref="N68:O68"/>
    <mergeCell ref="V68:W68"/>
    <mergeCell ref="F65:G65"/>
    <mergeCell ref="N65:O65"/>
    <mergeCell ref="V65:W65"/>
    <mergeCell ref="F66:G66"/>
    <mergeCell ref="N66:O66"/>
    <mergeCell ref="V66:W66"/>
    <mergeCell ref="F63:G63"/>
    <mergeCell ref="N63:O63"/>
    <mergeCell ref="V63:W63"/>
    <mergeCell ref="F64:G64"/>
    <mergeCell ref="N64:O64"/>
    <mergeCell ref="V64:W64"/>
    <mergeCell ref="F61:G61"/>
    <mergeCell ref="N61:O61"/>
    <mergeCell ref="V61:W61"/>
    <mergeCell ref="F62:G62"/>
    <mergeCell ref="N62:O62"/>
    <mergeCell ref="V62:W62"/>
    <mergeCell ref="F59:G59"/>
    <mergeCell ref="N59:O59"/>
    <mergeCell ref="V59:W59"/>
    <mergeCell ref="F60:G60"/>
    <mergeCell ref="N60:O60"/>
    <mergeCell ref="V60:W60"/>
    <mergeCell ref="F57:G57"/>
    <mergeCell ref="N57:O57"/>
    <mergeCell ref="V57:W57"/>
    <mergeCell ref="F58:G58"/>
    <mergeCell ref="N58:O58"/>
    <mergeCell ref="V58:W58"/>
    <mergeCell ref="F55:G55"/>
    <mergeCell ref="N55:O55"/>
    <mergeCell ref="V55:W55"/>
    <mergeCell ref="F56:G56"/>
    <mergeCell ref="N56:O56"/>
    <mergeCell ref="V56:W56"/>
    <mergeCell ref="F53:G53"/>
    <mergeCell ref="N53:O53"/>
    <mergeCell ref="V53:W53"/>
    <mergeCell ref="F54:G54"/>
    <mergeCell ref="N54:O54"/>
    <mergeCell ref="V54:W54"/>
    <mergeCell ref="F51:G51"/>
    <mergeCell ref="N51:O51"/>
    <mergeCell ref="V51:W51"/>
    <mergeCell ref="F52:G52"/>
    <mergeCell ref="N52:O52"/>
    <mergeCell ref="V52:W52"/>
    <mergeCell ref="F49:G49"/>
    <mergeCell ref="N49:O49"/>
    <mergeCell ref="V49:W49"/>
    <mergeCell ref="F50:G50"/>
    <mergeCell ref="N50:O50"/>
    <mergeCell ref="V50:W50"/>
    <mergeCell ref="F47:G47"/>
    <mergeCell ref="N47:O47"/>
    <mergeCell ref="V47:W47"/>
    <mergeCell ref="F48:G48"/>
    <mergeCell ref="N48:O48"/>
    <mergeCell ref="V48:W48"/>
    <mergeCell ref="F45:G45"/>
    <mergeCell ref="N45:O45"/>
    <mergeCell ref="V45:W45"/>
    <mergeCell ref="F46:G46"/>
    <mergeCell ref="N46:O46"/>
    <mergeCell ref="V46:W46"/>
    <mergeCell ref="F43:G43"/>
    <mergeCell ref="N43:O43"/>
    <mergeCell ref="V43:W43"/>
    <mergeCell ref="F44:G44"/>
    <mergeCell ref="N44:O44"/>
    <mergeCell ref="V44:W44"/>
    <mergeCell ref="F41:G41"/>
    <mergeCell ref="N41:O41"/>
    <mergeCell ref="V41:W41"/>
    <mergeCell ref="F42:G42"/>
    <mergeCell ref="N42:O42"/>
    <mergeCell ref="V42:W42"/>
    <mergeCell ref="F39:G39"/>
    <mergeCell ref="N39:O39"/>
    <mergeCell ref="V39:W39"/>
    <mergeCell ref="F40:G40"/>
    <mergeCell ref="N40:O40"/>
    <mergeCell ref="V40:W40"/>
    <mergeCell ref="F37:G37"/>
    <mergeCell ref="N37:O37"/>
    <mergeCell ref="V37:W37"/>
    <mergeCell ref="F38:G38"/>
    <mergeCell ref="N38:O38"/>
    <mergeCell ref="V38:W38"/>
    <mergeCell ref="F35:G35"/>
    <mergeCell ref="N35:O35"/>
    <mergeCell ref="V35:W35"/>
    <mergeCell ref="F36:G36"/>
    <mergeCell ref="N36:O36"/>
    <mergeCell ref="V36:W36"/>
    <mergeCell ref="F33:G33"/>
    <mergeCell ref="N33:O33"/>
    <mergeCell ref="V33:W33"/>
    <mergeCell ref="F34:G34"/>
    <mergeCell ref="N34:O34"/>
    <mergeCell ref="V34:W34"/>
    <mergeCell ref="F31:G31"/>
    <mergeCell ref="N31:O31"/>
    <mergeCell ref="V31:W31"/>
    <mergeCell ref="F32:G32"/>
    <mergeCell ref="N32:O32"/>
    <mergeCell ref="V32:W32"/>
    <mergeCell ref="F29:G29"/>
    <mergeCell ref="N29:O29"/>
    <mergeCell ref="V29:W29"/>
    <mergeCell ref="F30:G30"/>
    <mergeCell ref="N30:O30"/>
    <mergeCell ref="V30:W30"/>
    <mergeCell ref="F27:G27"/>
    <mergeCell ref="N27:O27"/>
    <mergeCell ref="V27:W27"/>
    <mergeCell ref="F28:G28"/>
    <mergeCell ref="N28:O28"/>
    <mergeCell ref="V28:W28"/>
    <mergeCell ref="F25:G25"/>
    <mergeCell ref="N25:O25"/>
    <mergeCell ref="V25:W25"/>
    <mergeCell ref="F26:G26"/>
    <mergeCell ref="N26:O26"/>
    <mergeCell ref="V26:W26"/>
    <mergeCell ref="F23:G23"/>
    <mergeCell ref="N23:O23"/>
    <mergeCell ref="V23:W23"/>
    <mergeCell ref="F24:G24"/>
    <mergeCell ref="N24:O24"/>
    <mergeCell ref="V24:W24"/>
    <mergeCell ref="F21:G21"/>
    <mergeCell ref="N21:O21"/>
    <mergeCell ref="V21:W21"/>
    <mergeCell ref="F22:G22"/>
    <mergeCell ref="N22:O22"/>
    <mergeCell ref="V22:W22"/>
    <mergeCell ref="F19:G19"/>
    <mergeCell ref="N19:O19"/>
    <mergeCell ref="V19:W19"/>
    <mergeCell ref="F20:G20"/>
    <mergeCell ref="N20:O20"/>
    <mergeCell ref="V20:W20"/>
    <mergeCell ref="F17:G17"/>
    <mergeCell ref="N17:O17"/>
    <mergeCell ref="V17:W17"/>
    <mergeCell ref="F18:G18"/>
    <mergeCell ref="N18:O18"/>
    <mergeCell ref="V18:W18"/>
    <mergeCell ref="F15:G15"/>
    <mergeCell ref="N15:O15"/>
    <mergeCell ref="V15:W15"/>
    <mergeCell ref="F16:G16"/>
    <mergeCell ref="N16:O16"/>
    <mergeCell ref="V16:W16"/>
    <mergeCell ref="F13:G13"/>
    <mergeCell ref="N13:O13"/>
    <mergeCell ref="V13:W13"/>
    <mergeCell ref="F14:G14"/>
    <mergeCell ref="N14:O14"/>
    <mergeCell ref="V14:W14"/>
    <mergeCell ref="F11:G11"/>
    <mergeCell ref="N11:O11"/>
    <mergeCell ref="V11:W11"/>
    <mergeCell ref="F12:G12"/>
    <mergeCell ref="N12:O12"/>
    <mergeCell ref="V12:W12"/>
    <mergeCell ref="F9:G9"/>
    <mergeCell ref="N9:O9"/>
    <mergeCell ref="V9:W9"/>
    <mergeCell ref="F10:G10"/>
    <mergeCell ref="N10:O10"/>
    <mergeCell ref="V10:W10"/>
    <mergeCell ref="F7:G7"/>
    <mergeCell ref="N7:O7"/>
    <mergeCell ref="V7:W7"/>
    <mergeCell ref="F8:G8"/>
    <mergeCell ref="N8:O8"/>
    <mergeCell ref="V8:W8"/>
    <mergeCell ref="F5:G5"/>
    <mergeCell ref="N5:O5"/>
    <mergeCell ref="V5:W5"/>
    <mergeCell ref="F6:G6"/>
    <mergeCell ref="N6:O6"/>
    <mergeCell ref="V6:W6"/>
    <mergeCell ref="F3:G3"/>
    <mergeCell ref="N3:O3"/>
    <mergeCell ref="V3:W3"/>
    <mergeCell ref="F4:G4"/>
    <mergeCell ref="N4:O4"/>
    <mergeCell ref="V4:W4"/>
    <mergeCell ref="T1:T2"/>
    <mergeCell ref="U1:U2"/>
    <mergeCell ref="V1:W2"/>
    <mergeCell ref="I1:I2"/>
    <mergeCell ref="J1:J2"/>
    <mergeCell ref="K1:K2"/>
    <mergeCell ref="L1:L2"/>
    <mergeCell ref="M1:M2"/>
    <mergeCell ref="N1:O2"/>
    <mergeCell ref="A1:A2"/>
    <mergeCell ref="B1:B2"/>
    <mergeCell ref="C1:C2"/>
    <mergeCell ref="D1:D2"/>
    <mergeCell ref="E1:E2"/>
    <mergeCell ref="F1:G2"/>
    <mergeCell ref="Q1:Q2"/>
    <mergeCell ref="R1:R2"/>
    <mergeCell ref="S1:S2"/>
  </mergeCells>
  <conditionalFormatting sqref="I3:O99 I102:O198">
    <cfRule type="expression" dxfId="2" priority="3" stopIfTrue="1">
      <formula>AND(LEN($I3)&gt;0,OR(NOT(ISNUMBER($I3)),ISNUMBER(FIND("*",$J3))))</formula>
    </cfRule>
  </conditionalFormatting>
  <conditionalFormatting sqref="Q3:W99 Q102:W198">
    <cfRule type="expression" dxfId="1" priority="2" stopIfTrue="1">
      <formula>AND(LEN($Q3)&gt;0,OR(NOT(ISNUMBER($Q3)),ISNUMBER(FIND("*",$R3))))</formula>
    </cfRule>
  </conditionalFormatting>
  <conditionalFormatting sqref="A3:G99 A102:G198">
    <cfRule type="expression" dxfId="0" priority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7" fitToHeight="0" orientation="portrait" horizontalDpi="4294967293" r:id="rId1"/>
  <headerFooter alignWithMargins="0"/>
  <rowBreaks count="1" manualBreakCount="1">
    <brk id="9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 Gallon</cp:lastModifiedBy>
  <dcterms:created xsi:type="dcterms:W3CDTF">2017-07-21T16:15:03Z</dcterms:created>
  <dcterms:modified xsi:type="dcterms:W3CDTF">2021-08-13T13:43:53Z</dcterms:modified>
</cp:coreProperties>
</file>